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_transparency i posao\_projekti tekući\2026 Nemci - JP i JN\"/>
    </mc:Choice>
  </mc:AlternateContent>
  <xr:revisionPtr revIDLastSave="0" documentId="13_ncr:1_{5E81D733-7BAF-4E9B-99D2-D69E7DF25C98}" xr6:coauthVersionLast="47" xr6:coauthVersionMax="47" xr10:uidLastSave="{00000000-0000-0000-0000-000000000000}"/>
  <bookViews>
    <workbookView xWindow="-108" yWindow="-108" windowWidth="23256" windowHeight="12576" activeTab="3" xr2:uid="{00000000-000D-0000-FFFF-FFFF00000000}"/>
  </bookViews>
  <sheets>
    <sheet name="Petra - all data" sheetId="1" r:id="rId1"/>
    <sheet name="SOEs' ranking" sheetId="4" r:id="rId2"/>
    <sheet name="Comparison 2026 - 2021 - 2019" sheetId="8" r:id="rId3"/>
    <sheet name="Indicators" sheetId="3" r:id="rId4"/>
    <sheet name="Sheet2" sheetId="10" r:id="rId5"/>
  </sheets>
  <calcPr calcId="191029"/>
</workbook>
</file>

<file path=xl/calcChain.xml><?xml version="1.0" encoding="utf-8"?>
<calcChain xmlns="http://schemas.openxmlformats.org/spreadsheetml/2006/main">
  <c r="D16" i="8" l="1"/>
  <c r="C16" i="8"/>
  <c r="B16" i="8"/>
  <c r="E5" i="8"/>
  <c r="F5" i="8"/>
  <c r="E6" i="8"/>
  <c r="F6" i="8"/>
  <c r="E7" i="8"/>
  <c r="F7" i="8"/>
  <c r="E8" i="8"/>
  <c r="F8" i="8"/>
  <c r="E9" i="8"/>
  <c r="F9" i="8"/>
  <c r="E10" i="8"/>
  <c r="F10" i="8"/>
  <c r="E11" i="8"/>
  <c r="F11" i="8"/>
  <c r="E12" i="8"/>
  <c r="F12" i="8"/>
  <c r="E13" i="8"/>
  <c r="F13" i="8"/>
  <c r="B36" i="4"/>
  <c r="AA38" i="1" l="1"/>
  <c r="E4" i="8"/>
  <c r="F3" i="8"/>
  <c r="E15" i="8"/>
  <c r="E14" i="8"/>
  <c r="D2" i="1"/>
  <c r="D38" i="1"/>
  <c r="E38" i="1"/>
  <c r="F38" i="1"/>
  <c r="G38" i="1"/>
  <c r="H38" i="1"/>
  <c r="I38" i="1"/>
  <c r="J38" i="1"/>
  <c r="K38" i="1"/>
  <c r="L38" i="1"/>
  <c r="M38" i="1"/>
  <c r="N38" i="1"/>
  <c r="O38" i="1"/>
  <c r="P38" i="1"/>
  <c r="Q38" i="1"/>
  <c r="R38" i="1"/>
  <c r="S38" i="1"/>
  <c r="T38" i="1"/>
  <c r="U38" i="1"/>
  <c r="V38" i="1"/>
  <c r="W38" i="1"/>
  <c r="X38" i="1"/>
  <c r="Y38" i="1"/>
  <c r="Z38" i="1"/>
  <c r="AB38" i="1"/>
  <c r="AC38" i="1"/>
  <c r="AD38" i="1"/>
  <c r="AE38" i="1"/>
  <c r="AF38" i="1"/>
  <c r="C38" i="1"/>
  <c r="E2" i="8"/>
  <c r="F2" i="8"/>
  <c r="E3" i="8" l="1"/>
  <c r="F4" i="8"/>
  <c r="F15" i="8"/>
  <c r="F14" i="8"/>
  <c r="AG6" i="1"/>
  <c r="AH6" i="1" s="1"/>
  <c r="AG7" i="1"/>
  <c r="AH7" i="1" s="1"/>
  <c r="AG8" i="1"/>
  <c r="AH8" i="1" s="1"/>
  <c r="AG9" i="1"/>
  <c r="AH9" i="1" s="1"/>
  <c r="AG10" i="1"/>
  <c r="AH10" i="1" s="1"/>
  <c r="AG11" i="1"/>
  <c r="AH11" i="1" s="1"/>
  <c r="AG12" i="1"/>
  <c r="AH12" i="1" s="1"/>
  <c r="AG13" i="1"/>
  <c r="AH13" i="1" s="1"/>
  <c r="AG14" i="1"/>
  <c r="AH14" i="1" s="1"/>
  <c r="AG15" i="1"/>
  <c r="AH15" i="1" s="1"/>
  <c r="AG16" i="1"/>
  <c r="AH16" i="1" s="1"/>
  <c r="AG17" i="1"/>
  <c r="AH17" i="1" s="1"/>
  <c r="AG18" i="1"/>
  <c r="AH18" i="1" s="1"/>
  <c r="AG19" i="1"/>
  <c r="AH19" i="1" s="1"/>
  <c r="AG20" i="1"/>
  <c r="AH20" i="1" s="1"/>
  <c r="AG21" i="1"/>
  <c r="AH21" i="1" s="1"/>
  <c r="AG22" i="1"/>
  <c r="AH22" i="1" s="1"/>
  <c r="AG23" i="1"/>
  <c r="AH23" i="1" s="1"/>
  <c r="AG24" i="1"/>
  <c r="AH24" i="1" s="1"/>
  <c r="AG25" i="1"/>
  <c r="AH25" i="1" s="1"/>
  <c r="AG26" i="1"/>
  <c r="AH26" i="1" s="1"/>
  <c r="AG27" i="1"/>
  <c r="AH27" i="1" s="1"/>
  <c r="AG28" i="1"/>
  <c r="AH28" i="1" s="1"/>
  <c r="AG29" i="1"/>
  <c r="AH29" i="1" s="1"/>
  <c r="AG30" i="1"/>
  <c r="AH30" i="1" s="1"/>
  <c r="AG31" i="1"/>
  <c r="AH31" i="1" s="1"/>
  <c r="AG32" i="1"/>
  <c r="AH32" i="1" s="1"/>
  <c r="AG33" i="1"/>
  <c r="AH33" i="1" s="1"/>
  <c r="AG34" i="1"/>
  <c r="AH34" i="1" s="1"/>
  <c r="AG35" i="1"/>
  <c r="AH35" i="1" s="1"/>
  <c r="AG36" i="1"/>
  <c r="AH36" i="1" s="1"/>
  <c r="AG37" i="1"/>
  <c r="AH37" i="1" s="1"/>
  <c r="AG4" i="1" l="1"/>
  <c r="AH4" i="1" s="1"/>
  <c r="AG5" i="1"/>
  <c r="AH5" i="1" s="1"/>
  <c r="E2" i="1"/>
  <c r="F2" i="1" s="1"/>
  <c r="G2" i="1" s="1"/>
  <c r="H2" i="1" s="1"/>
  <c r="I2" i="1" s="1"/>
  <c r="J2" i="1" s="1"/>
  <c r="K2" i="1" s="1"/>
  <c r="L2" i="1" s="1"/>
  <c r="M2" i="1" s="1"/>
  <c r="N2" i="1" s="1"/>
  <c r="O2" i="1" s="1"/>
  <c r="P2" i="1" s="1"/>
  <c r="Q2" i="1" s="1"/>
  <c r="R2" i="1" s="1"/>
  <c r="S2" i="1" s="1"/>
  <c r="T2" i="1" s="1"/>
  <c r="U2" i="1" s="1"/>
  <c r="V2" i="1" s="1"/>
  <c r="W2" i="1" s="1"/>
  <c r="X2" i="1" s="1"/>
  <c r="Y2" i="1" s="1"/>
  <c r="Z2" i="1" s="1"/>
  <c r="AA2" i="1" s="1"/>
  <c r="AB2" i="1" s="1"/>
  <c r="AC2" i="1" s="1"/>
  <c r="AD2" i="1" s="1"/>
  <c r="AE2" i="1" s="1"/>
  <c r="AF2" i="1" s="1"/>
  <c r="A5" i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H38" i="1" l="1"/>
</calcChain>
</file>

<file path=xl/sharedStrings.xml><?xml version="1.0" encoding="utf-8"?>
<sst xmlns="http://schemas.openxmlformats.org/spreadsheetml/2006/main" count="225" uniqueCount="116">
  <si>
    <t>Total:</t>
  </si>
  <si>
    <t>Beograd</t>
  </si>
  <si>
    <t>Niš</t>
  </si>
  <si>
    <t>Novi Sad</t>
  </si>
  <si>
    <t>Kragujevac</t>
  </si>
  <si>
    <t>JLS</t>
  </si>
  <si>
    <t>Sombor</t>
  </si>
  <si>
    <t>Kikinda</t>
  </si>
  <si>
    <t>Užice</t>
  </si>
  <si>
    <t>Novi Pazar</t>
  </si>
  <si>
    <t>Prokuplje</t>
  </si>
  <si>
    <t>Leskovac</t>
  </si>
  <si>
    <t>Vranje</t>
  </si>
  <si>
    <t>Bor</t>
  </si>
  <si>
    <t>Kanjiža</t>
  </si>
  <si>
    <t>Bečej</t>
  </si>
  <si>
    <t>Kovačica</t>
  </si>
  <si>
    <t>Veliko Gradište</t>
  </si>
  <si>
    <t>Gornji Milanovac</t>
  </si>
  <si>
    <t>Kladovo</t>
  </si>
  <si>
    <t>Negotin</t>
  </si>
  <si>
    <t>Raška</t>
  </si>
  <si>
    <t>Tutin</t>
  </si>
  <si>
    <t>Žitorađa</t>
  </si>
  <si>
    <t>Brus</t>
  </si>
  <si>
    <t>Blace</t>
  </si>
  <si>
    <t>Surdulica</t>
  </si>
  <si>
    <t>Prosek PETRA 2025</t>
  </si>
  <si>
    <t>Prosek PETRA 2021</t>
  </si>
  <si>
    <t>Srbijagas</t>
  </si>
  <si>
    <t>JP za podzemnu eksploataciju uglja Resavica</t>
  </si>
  <si>
    <t>Srbijavode doo</t>
  </si>
  <si>
    <t>Nuklearni objekti Srbije doo</t>
  </si>
  <si>
    <t>Transnafta AD</t>
  </si>
  <si>
    <t>Elektroprivreda Srbije AD</t>
  </si>
  <si>
    <t>Pošta Srbije doo</t>
  </si>
  <si>
    <t>Srbijašume doo</t>
  </si>
  <si>
    <t>Putevi Srbije doo</t>
  </si>
  <si>
    <t>Službeni glasnik</t>
  </si>
  <si>
    <t>Zavod za udžbenike doo</t>
  </si>
  <si>
    <t>Stara planina</t>
  </si>
  <si>
    <t>Mreža – Most doo</t>
  </si>
  <si>
    <t xml:space="preserve"> Društvo sa ograničenom odgovornošću
za skloništa</t>
  </si>
  <si>
    <t>Jugoimport SDPR</t>
  </si>
  <si>
    <t xml:space="preserve"> Elektromreže Srbije AD</t>
  </si>
  <si>
    <t>Emisiona tehnika i veze doo</t>
  </si>
  <si>
    <t>Skijališta Srbije doo</t>
  </si>
  <si>
    <t>Nacionalni park Kopaonik doo</t>
  </si>
  <si>
    <t>Nacionalni park Tara doo</t>
  </si>
  <si>
    <t>Nacionalni park Fruška gora doo</t>
  </si>
  <si>
    <t>Nacionalni park Đerdap doo</t>
  </si>
  <si>
    <t>Nacionalni park Šar planina</t>
  </si>
  <si>
    <t>Železnice Srbije AD</t>
  </si>
  <si>
    <t>Infrastruktura železnice Srbije AD</t>
  </si>
  <si>
    <t>Državna lutrija Srbije doo</t>
  </si>
  <si>
    <t>Koridori Srbije doo</t>
  </si>
  <si>
    <t>Tvrđava Golubački grad doo</t>
  </si>
  <si>
    <t>Park prirode Mokra gora doo</t>
  </si>
  <si>
    <t>Rezervat Uvac doo</t>
  </si>
  <si>
    <t>Park Palić doo</t>
  </si>
  <si>
    <t>Metohija doo</t>
  </si>
  <si>
    <t>Srbija voz AD</t>
  </si>
  <si>
    <t>Srbija kargo AD</t>
  </si>
  <si>
    <t>prosek:</t>
  </si>
  <si>
    <t>Srbijavode</t>
  </si>
  <si>
    <t>Transnafta</t>
  </si>
  <si>
    <t>Srbijašume</t>
  </si>
  <si>
    <t>Putevi Srbije</t>
  </si>
  <si>
    <t>NA</t>
  </si>
  <si>
    <t>Prosek:</t>
  </si>
  <si>
    <t>Indikatori</t>
  </si>
  <si>
    <t xml:space="preserve">A – Position </t>
  </si>
  <si>
    <t>B – Business Operations</t>
  </si>
  <si>
    <t>C - Procedures</t>
  </si>
  <si>
    <t xml:space="preserve">D – Data availability </t>
  </si>
  <si>
    <t>Score PETRA 2026</t>
  </si>
  <si>
    <t>Is basic information (names, functions, contacts) available on the website about the management (the structure depends on the legal framework)?</t>
  </si>
  <si>
    <t>Is the number of employees in the company available on the website?</t>
  </si>
  <si>
    <t>Was there a public competition for the selection of directors?</t>
  </si>
  <si>
    <t>Is there a document available on the website that clearly describes the company's competence, strategy, business goal (statute, founding act)?</t>
  </si>
  <si>
    <t>Are professional management CVs available on the site (the management structure depends on the legal framework)?</t>
  </si>
  <si>
    <t>Are the minutes of the meetings of the company's supervisory bodies in the past 12 months publicly available?</t>
  </si>
  <si>
    <t>7.	Is the list of assets (or information about the most important/most valuable parts of the assets - real estate, vehicles, etc.) of the company published on the website?</t>
  </si>
  <si>
    <t>Are quarterly reports on the implementation of the business program published on the website?</t>
  </si>
  <si>
    <t>Is the company's annual business plan/program published on the website?</t>
  </si>
  <si>
    <t>Is the annual report on the company's work published on the website?</t>
  </si>
  <si>
    <t>Is the price list of services provided by the company published on the website?</t>
  </si>
  <si>
    <t>Has a report on the audit of financial statements for the previous 3 years been published on the website?</t>
  </si>
  <si>
    <t>Are data on the company's debts and loans published on the website?</t>
  </si>
  <si>
    <t>Is data on the company's financial claims published on the website?</t>
  </si>
  <si>
    <t>Is information on the company's receivables collection policy published on the website?</t>
  </si>
  <si>
    <t>Is the public procurement plan for the current year published on the website?</t>
  </si>
  <si>
    <t>Are calls for public procurement published on the website?</t>
  </si>
  <si>
    <t>Are the decisions on awarding contracts for JN published on the website?</t>
  </si>
  <si>
    <t>Is there an individual policy (regulation) of the company regarding representation expenses published on the website?</t>
  </si>
  <si>
    <t>Is there an individual policy (regulation) of the company regarding the use of company cars published on the website?</t>
  </si>
  <si>
    <t>Is there a regulation/guide for whistleblowing/whistleblowers published on the website?</t>
  </si>
  <si>
    <t>Is information (contact) about the person in charge of handling whistleblower reports published on the website?</t>
  </si>
  <si>
    <t>Has an act been published on the website that determines the internal structure of the company, the number of employees and the description of their jobs (systematization)?</t>
  </si>
  <si>
    <t>Has the decision on the election/appointment of the company director been published on the website?</t>
  </si>
  <si>
    <t>Is the Code of Ethics available on the website?</t>
  </si>
  <si>
    <t>Is there a page (subpage) on the company's website dedicated to public procurement?</t>
  </si>
  <si>
    <t>Are the data on sponsorship costs published on the website (or is there information available that the company does not grant sponsorships)?</t>
  </si>
  <si>
    <t>Are the data on the costs of advertising, consulting services and marketing published on the site (or is there information available that the company does not have these costs)?</t>
  </si>
  <si>
    <t>Are contracts for advertising, consulting services and marketing published on the site (or is information available that the company does not have these costs)?</t>
  </si>
  <si>
    <t xml:space="preserve">Are contracts for legal services (purpose, amount, etc.) published on the website?	</t>
  </si>
  <si>
    <t>SOE</t>
  </si>
  <si>
    <t>Score</t>
  </si>
  <si>
    <t>Score PETRA 2021</t>
  </si>
  <si>
    <t>Score PETRA 2019</t>
  </si>
  <si>
    <t>Real growth in rating 2026/2021</t>
  </si>
  <si>
    <t>Nominal growth in rating</t>
  </si>
  <si>
    <t>Average:</t>
  </si>
  <si>
    <t>N. Ind</t>
  </si>
  <si>
    <t>Indicator</t>
  </si>
  <si>
    <t>Average 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</si>
</sst>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top" wrapText="1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64" fontId="0" fillId="0" borderId="3" xfId="0" applyNumberFormat="1" applyBorder="1" applyAlignment="1">
      <alignment horizontal="center" vertical="center" wrapText="1"/>
    </xf>
    <xf numFmtId="164" fontId="4" fillId="6" borderId="1" xfId="0" applyNumberFormat="1" applyFont="1" applyFill="1" applyBorder="1" applyAlignment="1">
      <alignment horizontal="center" vertical="center"/>
    </xf>
    <xf numFmtId="0" fontId="0" fillId="0" borderId="37" xfId="0" applyBorder="1" applyAlignment="1">
      <alignment horizontal="center" vertical="center" wrapText="1"/>
    </xf>
    <xf numFmtId="164" fontId="4" fillId="7" borderId="6" xfId="0" applyNumberFormat="1" applyFont="1" applyFill="1" applyBorder="1" applyAlignment="1">
      <alignment horizontal="center" vertical="center"/>
    </xf>
    <xf numFmtId="0" fontId="0" fillId="0" borderId="38" xfId="0" applyBorder="1" applyAlignment="1">
      <alignment horizontal="center" vertical="center" wrapText="1"/>
    </xf>
    <xf numFmtId="164" fontId="4" fillId="4" borderId="6" xfId="0" applyNumberFormat="1" applyFont="1" applyFill="1" applyBorder="1" applyAlignment="1">
      <alignment horizontal="center" vertical="center"/>
    </xf>
    <xf numFmtId="164" fontId="4" fillId="2" borderId="6" xfId="0" applyNumberFormat="1" applyFont="1" applyFill="1" applyBorder="1" applyAlignment="1">
      <alignment horizontal="center" vertical="center"/>
    </xf>
    <xf numFmtId="164" fontId="4" fillId="2" borderId="9" xfId="0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15" xfId="0" applyBorder="1" applyAlignment="1">
      <alignment horizontal="left" vertical="top" wrapText="1"/>
    </xf>
    <xf numFmtId="0" fontId="0" fillId="0" borderId="23" xfId="0" applyBorder="1" applyAlignment="1">
      <alignment horizontal="left" vertical="top" wrapText="1"/>
    </xf>
    <xf numFmtId="0" fontId="0" fillId="0" borderId="25" xfId="0" applyBorder="1" applyAlignment="1">
      <alignment horizontal="left" vertical="top" wrapText="1"/>
    </xf>
    <xf numFmtId="0" fontId="0" fillId="0" borderId="26" xfId="0" applyBorder="1" applyAlignment="1">
      <alignment horizontal="left" vertical="top" wrapText="1"/>
    </xf>
    <xf numFmtId="0" fontId="0" fillId="0" borderId="24" xfId="0" applyBorder="1" applyAlignment="1">
      <alignment horizontal="left" vertical="top" wrapText="1"/>
    </xf>
    <xf numFmtId="0" fontId="0" fillId="0" borderId="33" xfId="0" applyBorder="1" applyAlignment="1">
      <alignment horizontal="left" vertical="top" wrapText="1"/>
    </xf>
    <xf numFmtId="0" fontId="0" fillId="0" borderId="31" xfId="0" applyBorder="1" applyAlignment="1">
      <alignment horizontal="left" vertical="top" wrapText="1"/>
    </xf>
    <xf numFmtId="0" fontId="0" fillId="0" borderId="22" xfId="0" applyBorder="1" applyAlignment="1">
      <alignment horizontal="left" vertical="top" wrapText="1"/>
    </xf>
    <xf numFmtId="0" fontId="0" fillId="0" borderId="32" xfId="0" applyBorder="1" applyAlignment="1">
      <alignment horizontal="left" vertical="top" wrapText="1"/>
    </xf>
    <xf numFmtId="0" fontId="0" fillId="0" borderId="24" xfId="0" applyBorder="1" applyAlignment="1">
      <alignment horizontal="center" wrapText="1"/>
    </xf>
    <xf numFmtId="164" fontId="0" fillId="0" borderId="25" xfId="0" applyNumberFormat="1" applyBorder="1" applyAlignment="1">
      <alignment horizontal="center" vertical="top" wrapText="1"/>
    </xf>
    <xf numFmtId="0" fontId="0" fillId="0" borderId="30" xfId="0" applyBorder="1" applyAlignment="1">
      <alignment horizontal="center" vertical="center" wrapText="1"/>
    </xf>
    <xf numFmtId="0" fontId="0" fillId="0" borderId="0" xfId="0" applyAlignment="1">
      <alignment vertical="center"/>
    </xf>
    <xf numFmtId="164" fontId="4" fillId="6" borderId="35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center" vertical="center"/>
    </xf>
    <xf numFmtId="164" fontId="2" fillId="0" borderId="9" xfId="0" applyNumberFormat="1" applyFont="1" applyBorder="1" applyAlignment="1">
      <alignment horizontal="center" vertical="center"/>
    </xf>
    <xf numFmtId="0" fontId="2" fillId="0" borderId="0" xfId="0" applyFont="1"/>
    <xf numFmtId="164" fontId="0" fillId="0" borderId="0" xfId="0" applyNumberFormat="1" applyAlignment="1">
      <alignment wrapText="1"/>
    </xf>
    <xf numFmtId="0" fontId="0" fillId="0" borderId="15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164" fontId="4" fillId="5" borderId="1" xfId="0" applyNumberFormat="1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164" fontId="0" fillId="0" borderId="23" xfId="0" applyNumberFormat="1" applyBorder="1" applyAlignment="1">
      <alignment horizontal="center" vertical="center"/>
    </xf>
    <xf numFmtId="164" fontId="4" fillId="8" borderId="6" xfId="0" applyNumberFormat="1" applyFont="1" applyFill="1" applyBorder="1" applyAlignment="1">
      <alignment horizontal="center" vertical="center"/>
    </xf>
    <xf numFmtId="164" fontId="4" fillId="9" borderId="6" xfId="0" applyNumberFormat="1" applyFont="1" applyFill="1" applyBorder="1" applyAlignment="1">
      <alignment horizontal="center" vertical="center"/>
    </xf>
    <xf numFmtId="0" fontId="0" fillId="0" borderId="39" xfId="0" applyBorder="1" applyAlignment="1">
      <alignment horizontal="center" vertical="center" wrapText="1"/>
    </xf>
    <xf numFmtId="164" fontId="4" fillId="9" borderId="4" xfId="0" applyNumberFormat="1" applyFont="1" applyFill="1" applyBorder="1" applyAlignment="1">
      <alignment horizontal="center" vertical="center"/>
    </xf>
    <xf numFmtId="164" fontId="4" fillId="9" borderId="9" xfId="0" applyNumberFormat="1" applyFont="1" applyFill="1" applyBorder="1" applyAlignment="1">
      <alignment horizontal="center" vertical="center"/>
    </xf>
    <xf numFmtId="164" fontId="4" fillId="8" borderId="4" xfId="0" applyNumberFormat="1" applyFont="1" applyFill="1" applyBorder="1" applyAlignment="1">
      <alignment horizontal="center" vertical="center"/>
    </xf>
    <xf numFmtId="164" fontId="4" fillId="8" borderId="9" xfId="0" applyNumberFormat="1" applyFont="1" applyFill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164" fontId="4" fillId="7" borderId="4" xfId="0" applyNumberFormat="1" applyFont="1" applyFill="1" applyBorder="1" applyAlignment="1">
      <alignment horizontal="center" vertical="center"/>
    </xf>
    <xf numFmtId="164" fontId="4" fillId="7" borderId="9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 wrapText="1"/>
    </xf>
    <xf numFmtId="164" fontId="4" fillId="3" borderId="6" xfId="0" applyNumberFormat="1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164" fontId="0" fillId="0" borderId="1" xfId="0" applyNumberFormat="1" applyBorder="1" applyAlignment="1">
      <alignment horizontal="center" vertical="center"/>
    </xf>
    <xf numFmtId="164" fontId="4" fillId="4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64" fontId="4" fillId="0" borderId="35" xfId="0" applyNumberFormat="1" applyFont="1" applyBorder="1" applyAlignment="1">
      <alignment horizontal="center" vertical="center" wrapText="1"/>
    </xf>
    <xf numFmtId="164" fontId="4" fillId="2" borderId="35" xfId="0" applyNumberFormat="1" applyFont="1" applyFill="1" applyBorder="1" applyAlignment="1">
      <alignment horizontal="center" vertical="center"/>
    </xf>
    <xf numFmtId="164" fontId="4" fillId="2" borderId="11" xfId="0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164" fontId="4" fillId="2" borderId="4" xfId="0" applyNumberFormat="1" applyFont="1" applyFill="1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1" fillId="0" borderId="16" xfId="0" applyFont="1" applyBorder="1" applyAlignment="1">
      <alignment vertical="top" wrapText="1"/>
    </xf>
    <xf numFmtId="0" fontId="0" fillId="0" borderId="35" xfId="0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8"/>
  <sheetViews>
    <sheetView zoomScale="70" zoomScaleNormal="70" workbookViewId="0">
      <pane xSplit="2" ySplit="3" topLeftCell="R4" activePane="bottomRight" state="frozen"/>
      <selection pane="topRight" activeCell="D1" sqref="D1"/>
      <selection pane="bottomLeft" activeCell="A4" sqref="A4"/>
      <selection pane="bottomRight" activeCell="C3" sqref="C3:AF3"/>
    </sheetView>
  </sheetViews>
  <sheetFormatPr defaultColWidth="9.109375" defaultRowHeight="14.4" x14ac:dyDescent="0.3"/>
  <cols>
    <col min="1" max="1" width="9.109375" style="54"/>
    <col min="2" max="2" width="23" style="54" customWidth="1"/>
    <col min="3" max="32" width="15.109375" style="54" customWidth="1"/>
    <col min="33" max="33" width="9.109375" style="54" customWidth="1"/>
    <col min="34" max="34" width="11.77734375" style="55" customWidth="1"/>
    <col min="35" max="16384" width="9.109375" style="54"/>
  </cols>
  <sheetData>
    <row r="1" spans="1:34" ht="15" thickBot="1" x14ac:dyDescent="0.35">
      <c r="A1" s="53"/>
      <c r="B1" s="6"/>
      <c r="C1" s="96" t="s">
        <v>71</v>
      </c>
      <c r="D1" s="96"/>
      <c r="E1" s="96"/>
      <c r="F1" s="96"/>
      <c r="G1" s="96"/>
      <c r="H1" s="96"/>
      <c r="I1" s="100"/>
      <c r="J1" s="95" t="s">
        <v>72</v>
      </c>
      <c r="K1" s="96"/>
      <c r="L1" s="96"/>
      <c r="M1" s="96"/>
      <c r="N1" s="96"/>
      <c r="O1" s="96"/>
      <c r="P1" s="96"/>
      <c r="Q1" s="96"/>
      <c r="R1" s="96"/>
      <c r="S1" s="96"/>
      <c r="T1" s="96"/>
      <c r="U1" s="97" t="s">
        <v>73</v>
      </c>
      <c r="V1" s="98"/>
      <c r="W1" s="98"/>
      <c r="X1" s="99"/>
      <c r="Y1" s="96" t="s">
        <v>74</v>
      </c>
      <c r="Z1" s="96"/>
      <c r="AA1" s="96"/>
      <c r="AB1" s="96"/>
      <c r="AC1" s="96"/>
      <c r="AD1" s="96"/>
      <c r="AE1" s="96"/>
      <c r="AF1" s="96"/>
    </row>
    <row r="2" spans="1:34" ht="15" thickBot="1" x14ac:dyDescent="0.35">
      <c r="A2" s="53"/>
      <c r="B2" s="56"/>
      <c r="C2" s="23">
        <v>1</v>
      </c>
      <c r="D2" s="23">
        <f>SUM(C2,1)</f>
        <v>2</v>
      </c>
      <c r="E2" s="23">
        <f t="shared" ref="E2:Z2" si="0">SUM(D2,1)</f>
        <v>3</v>
      </c>
      <c r="F2" s="23">
        <f t="shared" si="0"/>
        <v>4</v>
      </c>
      <c r="G2" s="23">
        <f t="shared" si="0"/>
        <v>5</v>
      </c>
      <c r="H2" s="23">
        <f>SUM(G2,1)</f>
        <v>6</v>
      </c>
      <c r="I2" s="23">
        <f t="shared" si="0"/>
        <v>7</v>
      </c>
      <c r="J2" s="23">
        <f t="shared" si="0"/>
        <v>8</v>
      </c>
      <c r="K2" s="23">
        <f t="shared" si="0"/>
        <v>9</v>
      </c>
      <c r="L2" s="23">
        <f t="shared" si="0"/>
        <v>10</v>
      </c>
      <c r="M2" s="23">
        <f t="shared" si="0"/>
        <v>11</v>
      </c>
      <c r="N2" s="23">
        <f t="shared" si="0"/>
        <v>12</v>
      </c>
      <c r="O2" s="23">
        <f t="shared" si="0"/>
        <v>13</v>
      </c>
      <c r="P2" s="23">
        <f t="shared" si="0"/>
        <v>14</v>
      </c>
      <c r="Q2" s="23">
        <f>SUM(P2,1)</f>
        <v>15</v>
      </c>
      <c r="R2" s="23">
        <f t="shared" si="0"/>
        <v>16</v>
      </c>
      <c r="S2" s="23">
        <f t="shared" si="0"/>
        <v>17</v>
      </c>
      <c r="T2" s="57">
        <f t="shared" si="0"/>
        <v>18</v>
      </c>
      <c r="U2" s="39">
        <f t="shared" si="0"/>
        <v>19</v>
      </c>
      <c r="V2" s="23">
        <f t="shared" si="0"/>
        <v>20</v>
      </c>
      <c r="W2" s="23">
        <f t="shared" si="0"/>
        <v>21</v>
      </c>
      <c r="X2" s="24">
        <f t="shared" si="0"/>
        <v>22</v>
      </c>
      <c r="Y2" s="58">
        <f t="shared" si="0"/>
        <v>23</v>
      </c>
      <c r="Z2" s="23">
        <f t="shared" si="0"/>
        <v>24</v>
      </c>
      <c r="AA2" s="23">
        <f t="shared" ref="AA2" si="1">SUM(Z2,1)</f>
        <v>25</v>
      </c>
      <c r="AB2" s="23">
        <f t="shared" ref="AB2" si="2">SUM(AA2,1)</f>
        <v>26</v>
      </c>
      <c r="AC2" s="23">
        <f t="shared" ref="AC2" si="3">SUM(AB2,1)</f>
        <v>27</v>
      </c>
      <c r="AD2" s="23">
        <f t="shared" ref="AD2" si="4">SUM(AC2,1)</f>
        <v>28</v>
      </c>
      <c r="AE2" s="23">
        <f t="shared" ref="AE2" si="5">SUM(AD2,1)</f>
        <v>29</v>
      </c>
      <c r="AF2" s="23">
        <f t="shared" ref="AF2" si="6">SUM(AE2,1)</f>
        <v>30</v>
      </c>
    </row>
    <row r="3" spans="1:34" s="2" customFormat="1" ht="166.2" customHeight="1" thickBot="1" x14ac:dyDescent="0.35">
      <c r="A3" s="28"/>
      <c r="B3" s="29"/>
      <c r="C3" s="30" t="s">
        <v>79</v>
      </c>
      <c r="D3" s="30" t="s">
        <v>78</v>
      </c>
      <c r="E3" s="30" t="s">
        <v>77</v>
      </c>
      <c r="F3" s="30" t="s">
        <v>76</v>
      </c>
      <c r="G3" s="30" t="s">
        <v>80</v>
      </c>
      <c r="H3" s="30" t="s">
        <v>81</v>
      </c>
      <c r="I3" s="31" t="s">
        <v>82</v>
      </c>
      <c r="J3" s="32" t="s">
        <v>83</v>
      </c>
      <c r="K3" s="30" t="s">
        <v>84</v>
      </c>
      <c r="L3" s="30" t="s">
        <v>85</v>
      </c>
      <c r="M3" s="30" t="s">
        <v>86</v>
      </c>
      <c r="N3" s="30" t="s">
        <v>87</v>
      </c>
      <c r="O3" s="30" t="s">
        <v>88</v>
      </c>
      <c r="P3" s="30" t="s">
        <v>89</v>
      </c>
      <c r="Q3" s="30" t="s">
        <v>90</v>
      </c>
      <c r="R3" s="101" t="s">
        <v>91</v>
      </c>
      <c r="S3" s="30" t="s">
        <v>92</v>
      </c>
      <c r="T3" s="33" t="s">
        <v>93</v>
      </c>
      <c r="U3" s="32" t="s">
        <v>94</v>
      </c>
      <c r="V3" s="30" t="s">
        <v>95</v>
      </c>
      <c r="W3" s="30" t="s">
        <v>96</v>
      </c>
      <c r="X3" s="31" t="s">
        <v>97</v>
      </c>
      <c r="Y3" s="34" t="s">
        <v>98</v>
      </c>
      <c r="Z3" s="35" t="s">
        <v>99</v>
      </c>
      <c r="AA3" s="35" t="s">
        <v>100</v>
      </c>
      <c r="AB3" s="35" t="s">
        <v>101</v>
      </c>
      <c r="AC3" s="35" t="s">
        <v>102</v>
      </c>
      <c r="AD3" s="35" t="s">
        <v>103</v>
      </c>
      <c r="AE3" s="35" t="s">
        <v>104</v>
      </c>
      <c r="AF3" s="36" t="s">
        <v>105</v>
      </c>
      <c r="AG3" s="37" t="s">
        <v>0</v>
      </c>
      <c r="AH3" s="38" t="s">
        <v>75</v>
      </c>
    </row>
    <row r="4" spans="1:34" ht="33.6" customHeight="1" x14ac:dyDescent="0.3">
      <c r="A4" s="3">
        <v>1</v>
      </c>
      <c r="B4" s="6" t="s">
        <v>34</v>
      </c>
      <c r="C4" s="59">
        <v>2</v>
      </c>
      <c r="D4" s="27">
        <v>2</v>
      </c>
      <c r="E4" s="27">
        <v>2</v>
      </c>
      <c r="F4" s="27">
        <v>2</v>
      </c>
      <c r="G4" s="27">
        <v>2</v>
      </c>
      <c r="H4" s="27">
        <v>0</v>
      </c>
      <c r="I4" s="27">
        <v>0</v>
      </c>
      <c r="J4" s="60">
        <v>2</v>
      </c>
      <c r="K4" s="27">
        <v>2</v>
      </c>
      <c r="L4" s="27">
        <v>2</v>
      </c>
      <c r="M4" s="27">
        <v>2</v>
      </c>
      <c r="N4" s="27">
        <v>2</v>
      </c>
      <c r="O4" s="27">
        <v>2</v>
      </c>
      <c r="P4" s="27">
        <v>2</v>
      </c>
      <c r="Q4" s="27">
        <v>0</v>
      </c>
      <c r="R4" s="27">
        <v>2</v>
      </c>
      <c r="S4" s="27">
        <v>2</v>
      </c>
      <c r="T4" s="61">
        <v>0</v>
      </c>
      <c r="U4" s="84">
        <v>0</v>
      </c>
      <c r="V4" s="84">
        <v>0</v>
      </c>
      <c r="W4" s="26">
        <v>2</v>
      </c>
      <c r="X4" s="85">
        <v>2</v>
      </c>
      <c r="Y4" s="64">
        <v>0</v>
      </c>
      <c r="Z4" s="26">
        <v>0</v>
      </c>
      <c r="AA4" s="26">
        <v>0</v>
      </c>
      <c r="AB4" s="26">
        <v>2</v>
      </c>
      <c r="AC4" s="26">
        <v>0</v>
      </c>
      <c r="AD4" s="26">
        <v>2</v>
      </c>
      <c r="AE4" s="26">
        <v>0</v>
      </c>
      <c r="AF4" s="26">
        <v>0</v>
      </c>
      <c r="AG4" s="4">
        <f t="shared" ref="AG4:AG37" si="7">SUM(C4:AF4)</f>
        <v>36</v>
      </c>
      <c r="AH4" s="65">
        <f>AG4/60</f>
        <v>0.6</v>
      </c>
    </row>
    <row r="5" spans="1:34" ht="33.6" customHeight="1" x14ac:dyDescent="0.3">
      <c r="A5" s="4">
        <f t="shared" ref="A5:A37" si="8">SUM(A4,1)</f>
        <v>2</v>
      </c>
      <c r="B5" s="7" t="s">
        <v>29</v>
      </c>
      <c r="C5" s="66">
        <v>0</v>
      </c>
      <c r="D5" s="25">
        <v>0</v>
      </c>
      <c r="E5" s="25">
        <v>2</v>
      </c>
      <c r="F5" s="25">
        <v>2</v>
      </c>
      <c r="G5" s="25">
        <v>0</v>
      </c>
      <c r="H5" s="25">
        <v>0</v>
      </c>
      <c r="I5" s="63">
        <v>0</v>
      </c>
      <c r="J5" s="62">
        <v>0</v>
      </c>
      <c r="K5" s="25">
        <v>0</v>
      </c>
      <c r="L5" s="25">
        <v>0</v>
      </c>
      <c r="M5" s="25">
        <v>2</v>
      </c>
      <c r="N5" s="25">
        <v>0</v>
      </c>
      <c r="O5" s="25">
        <v>0</v>
      </c>
      <c r="P5" s="25">
        <v>2</v>
      </c>
      <c r="Q5" s="25">
        <v>0</v>
      </c>
      <c r="R5" s="25">
        <v>2</v>
      </c>
      <c r="S5" s="25">
        <v>0</v>
      </c>
      <c r="T5" s="67">
        <v>0</v>
      </c>
      <c r="U5" s="62">
        <v>0</v>
      </c>
      <c r="V5" s="25">
        <v>0</v>
      </c>
      <c r="W5" s="25">
        <v>0</v>
      </c>
      <c r="X5" s="63">
        <v>0</v>
      </c>
      <c r="Y5" s="66">
        <v>0</v>
      </c>
      <c r="Z5" s="25">
        <v>0</v>
      </c>
      <c r="AA5" s="25">
        <v>0</v>
      </c>
      <c r="AB5" s="25">
        <v>2</v>
      </c>
      <c r="AC5" s="25">
        <v>0</v>
      </c>
      <c r="AD5" s="25">
        <v>0</v>
      </c>
      <c r="AE5" s="25">
        <v>0</v>
      </c>
      <c r="AF5" s="67">
        <v>0</v>
      </c>
      <c r="AG5" s="4">
        <f t="shared" si="7"/>
        <v>12</v>
      </c>
      <c r="AH5" s="65">
        <f t="shared" ref="AH5:AH37" si="9">AG5/60</f>
        <v>0.2</v>
      </c>
    </row>
    <row r="6" spans="1:34" ht="40.200000000000003" customHeight="1" x14ac:dyDescent="0.3">
      <c r="A6" s="4">
        <f t="shared" si="8"/>
        <v>3</v>
      </c>
      <c r="B6" s="7" t="s">
        <v>30</v>
      </c>
      <c r="C6" s="66">
        <v>2</v>
      </c>
      <c r="D6" s="25">
        <v>0</v>
      </c>
      <c r="E6" s="25">
        <v>0</v>
      </c>
      <c r="F6" s="25">
        <v>2</v>
      </c>
      <c r="G6" s="25">
        <v>0</v>
      </c>
      <c r="H6" s="25">
        <v>0</v>
      </c>
      <c r="I6" s="63">
        <v>0</v>
      </c>
      <c r="J6" s="62">
        <v>0</v>
      </c>
      <c r="K6" s="25">
        <v>0</v>
      </c>
      <c r="L6" s="25">
        <v>0</v>
      </c>
      <c r="M6" s="25">
        <v>2</v>
      </c>
      <c r="N6" s="25">
        <v>0</v>
      </c>
      <c r="O6" s="25">
        <v>2</v>
      </c>
      <c r="P6" s="25">
        <v>2</v>
      </c>
      <c r="Q6" s="25">
        <v>0</v>
      </c>
      <c r="R6" s="25">
        <v>2</v>
      </c>
      <c r="S6" s="25">
        <v>0</v>
      </c>
      <c r="T6" s="67">
        <v>0</v>
      </c>
      <c r="U6" s="62">
        <v>0</v>
      </c>
      <c r="V6" s="25">
        <v>0</v>
      </c>
      <c r="W6" s="25">
        <v>0</v>
      </c>
      <c r="X6" s="63">
        <v>0</v>
      </c>
      <c r="Y6" s="66">
        <v>0</v>
      </c>
      <c r="Z6" s="25">
        <v>0</v>
      </c>
      <c r="AA6" s="25">
        <v>0</v>
      </c>
      <c r="AB6" s="25">
        <v>2</v>
      </c>
      <c r="AC6" s="25">
        <v>2</v>
      </c>
      <c r="AD6" s="25">
        <v>2</v>
      </c>
      <c r="AE6" s="25">
        <v>2</v>
      </c>
      <c r="AF6" s="67">
        <v>0</v>
      </c>
      <c r="AG6" s="4">
        <f t="shared" si="7"/>
        <v>20</v>
      </c>
      <c r="AH6" s="65">
        <f t="shared" si="9"/>
        <v>0.33333333333333331</v>
      </c>
    </row>
    <row r="7" spans="1:34" ht="33.6" customHeight="1" x14ac:dyDescent="0.3">
      <c r="A7" s="4">
        <f t="shared" si="8"/>
        <v>4</v>
      </c>
      <c r="B7" s="7" t="s">
        <v>31</v>
      </c>
      <c r="C7" s="66">
        <v>2</v>
      </c>
      <c r="D7" s="25">
        <v>2</v>
      </c>
      <c r="E7" s="25">
        <v>0</v>
      </c>
      <c r="F7" s="25">
        <v>2</v>
      </c>
      <c r="G7" s="25">
        <v>0</v>
      </c>
      <c r="H7" s="25">
        <v>0</v>
      </c>
      <c r="I7" s="63">
        <v>2</v>
      </c>
      <c r="J7" s="62">
        <v>2</v>
      </c>
      <c r="K7" s="25">
        <v>2</v>
      </c>
      <c r="L7" s="25">
        <v>2</v>
      </c>
      <c r="M7" s="25">
        <v>2</v>
      </c>
      <c r="N7" s="25">
        <v>2</v>
      </c>
      <c r="O7" s="25">
        <v>2</v>
      </c>
      <c r="P7" s="25">
        <v>2</v>
      </c>
      <c r="Q7" s="25">
        <v>0</v>
      </c>
      <c r="R7" s="25">
        <v>2</v>
      </c>
      <c r="S7" s="25">
        <v>0</v>
      </c>
      <c r="T7" s="67">
        <v>0</v>
      </c>
      <c r="U7" s="62">
        <v>0</v>
      </c>
      <c r="V7" s="25">
        <v>0</v>
      </c>
      <c r="W7" s="25">
        <v>2</v>
      </c>
      <c r="X7" s="63">
        <v>2</v>
      </c>
      <c r="Y7" s="66">
        <v>0</v>
      </c>
      <c r="Z7" s="25">
        <v>0</v>
      </c>
      <c r="AA7" s="25">
        <v>0</v>
      </c>
      <c r="AB7" s="25">
        <v>2</v>
      </c>
      <c r="AC7" s="25">
        <v>2</v>
      </c>
      <c r="AD7" s="25">
        <v>2</v>
      </c>
      <c r="AE7" s="25">
        <v>2</v>
      </c>
      <c r="AF7" s="67">
        <v>0</v>
      </c>
      <c r="AG7" s="4">
        <f t="shared" si="7"/>
        <v>36</v>
      </c>
      <c r="AH7" s="65">
        <f t="shared" si="9"/>
        <v>0.6</v>
      </c>
    </row>
    <row r="8" spans="1:34" ht="33.6" customHeight="1" x14ac:dyDescent="0.3">
      <c r="A8" s="4">
        <f t="shared" si="8"/>
        <v>5</v>
      </c>
      <c r="B8" s="7" t="s">
        <v>32</v>
      </c>
      <c r="C8" s="66">
        <v>2</v>
      </c>
      <c r="D8" s="25">
        <v>0</v>
      </c>
      <c r="E8" s="25">
        <v>2</v>
      </c>
      <c r="F8" s="25">
        <v>2</v>
      </c>
      <c r="G8" s="25">
        <v>2</v>
      </c>
      <c r="H8" s="25">
        <v>0</v>
      </c>
      <c r="I8" s="63">
        <v>0</v>
      </c>
      <c r="J8" s="62">
        <v>2</v>
      </c>
      <c r="K8" s="25">
        <v>1</v>
      </c>
      <c r="L8" s="25">
        <v>2</v>
      </c>
      <c r="M8" s="25">
        <v>2</v>
      </c>
      <c r="N8" s="25">
        <v>2</v>
      </c>
      <c r="O8" s="25">
        <v>2</v>
      </c>
      <c r="P8" s="25">
        <v>2</v>
      </c>
      <c r="Q8" s="25">
        <v>0</v>
      </c>
      <c r="R8" s="25">
        <v>1</v>
      </c>
      <c r="S8" s="25">
        <v>0</v>
      </c>
      <c r="T8" s="67">
        <v>0</v>
      </c>
      <c r="U8" s="62">
        <v>0</v>
      </c>
      <c r="V8" s="25">
        <v>0</v>
      </c>
      <c r="W8" s="25">
        <v>0</v>
      </c>
      <c r="X8" s="63">
        <v>0</v>
      </c>
      <c r="Y8" s="66">
        <v>0</v>
      </c>
      <c r="Z8" s="25">
        <v>0</v>
      </c>
      <c r="AA8" s="25">
        <v>0</v>
      </c>
      <c r="AB8" s="25">
        <v>2</v>
      </c>
      <c r="AC8" s="25">
        <v>0</v>
      </c>
      <c r="AD8" s="25">
        <v>2</v>
      </c>
      <c r="AE8" s="25">
        <v>0</v>
      </c>
      <c r="AF8" s="67">
        <v>0</v>
      </c>
      <c r="AG8" s="4">
        <f t="shared" si="7"/>
        <v>26</v>
      </c>
      <c r="AH8" s="65">
        <f t="shared" si="9"/>
        <v>0.43333333333333335</v>
      </c>
    </row>
    <row r="9" spans="1:34" ht="33.6" customHeight="1" x14ac:dyDescent="0.3">
      <c r="A9" s="4">
        <f t="shared" si="8"/>
        <v>6</v>
      </c>
      <c r="B9" s="7" t="s">
        <v>33</v>
      </c>
      <c r="C9" s="66">
        <v>2</v>
      </c>
      <c r="D9" s="25">
        <v>0</v>
      </c>
      <c r="E9" s="25">
        <v>2</v>
      </c>
      <c r="F9" s="25">
        <v>2</v>
      </c>
      <c r="G9" s="25">
        <v>2</v>
      </c>
      <c r="H9" s="25">
        <v>0</v>
      </c>
      <c r="I9" s="63">
        <v>2</v>
      </c>
      <c r="J9" s="62">
        <v>2</v>
      </c>
      <c r="K9" s="25">
        <v>2</v>
      </c>
      <c r="L9" s="25">
        <v>2</v>
      </c>
      <c r="M9" s="25">
        <v>2</v>
      </c>
      <c r="N9" s="25">
        <v>2</v>
      </c>
      <c r="O9" s="25">
        <v>2</v>
      </c>
      <c r="P9" s="25">
        <v>2</v>
      </c>
      <c r="Q9" s="25">
        <v>0</v>
      </c>
      <c r="R9" s="25">
        <v>2</v>
      </c>
      <c r="S9" s="25">
        <v>0</v>
      </c>
      <c r="T9" s="67">
        <v>0</v>
      </c>
      <c r="U9" s="62">
        <v>0</v>
      </c>
      <c r="V9" s="25">
        <v>0</v>
      </c>
      <c r="W9" s="25">
        <v>0</v>
      </c>
      <c r="X9" s="63">
        <v>0</v>
      </c>
      <c r="Y9" s="66">
        <v>0</v>
      </c>
      <c r="Z9" s="25">
        <v>0</v>
      </c>
      <c r="AA9" s="25">
        <v>0</v>
      </c>
      <c r="AB9" s="25">
        <v>2</v>
      </c>
      <c r="AC9" s="25">
        <v>2</v>
      </c>
      <c r="AD9" s="25">
        <v>2</v>
      </c>
      <c r="AE9" s="25">
        <v>0</v>
      </c>
      <c r="AF9" s="67">
        <v>0</v>
      </c>
      <c r="AG9" s="4">
        <f t="shared" si="7"/>
        <v>32</v>
      </c>
      <c r="AH9" s="65">
        <f>AG9/60</f>
        <v>0.53333333333333333</v>
      </c>
    </row>
    <row r="10" spans="1:34" ht="33.6" customHeight="1" x14ac:dyDescent="0.3">
      <c r="A10" s="4">
        <f t="shared" si="8"/>
        <v>7</v>
      </c>
      <c r="B10" s="7" t="s">
        <v>35</v>
      </c>
      <c r="C10" s="66">
        <v>2</v>
      </c>
      <c r="D10" s="25">
        <v>0</v>
      </c>
      <c r="E10" s="25">
        <v>2</v>
      </c>
      <c r="F10" s="25">
        <v>2</v>
      </c>
      <c r="G10" s="25">
        <v>2</v>
      </c>
      <c r="H10" s="25">
        <v>0</v>
      </c>
      <c r="I10" s="63">
        <v>0</v>
      </c>
      <c r="J10" s="62">
        <v>2</v>
      </c>
      <c r="K10" s="25">
        <v>2</v>
      </c>
      <c r="L10" s="25">
        <v>2</v>
      </c>
      <c r="M10" s="25">
        <v>2</v>
      </c>
      <c r="N10" s="25">
        <v>2</v>
      </c>
      <c r="O10" s="25">
        <v>2</v>
      </c>
      <c r="P10" s="25">
        <v>0</v>
      </c>
      <c r="Q10" s="25">
        <v>0</v>
      </c>
      <c r="R10" s="25">
        <v>2</v>
      </c>
      <c r="S10" s="25">
        <v>2</v>
      </c>
      <c r="T10" s="67">
        <v>2</v>
      </c>
      <c r="U10" s="62">
        <v>0</v>
      </c>
      <c r="V10" s="25">
        <v>0</v>
      </c>
      <c r="W10" s="25">
        <v>2</v>
      </c>
      <c r="X10" s="63">
        <v>2</v>
      </c>
      <c r="Y10" s="66">
        <v>2</v>
      </c>
      <c r="Z10" s="25">
        <v>0</v>
      </c>
      <c r="AA10" s="25">
        <v>2</v>
      </c>
      <c r="AB10" s="25">
        <v>2</v>
      </c>
      <c r="AC10" s="25">
        <v>2</v>
      </c>
      <c r="AD10" s="25">
        <v>2</v>
      </c>
      <c r="AE10" s="25">
        <v>0</v>
      </c>
      <c r="AF10" s="67">
        <v>0</v>
      </c>
      <c r="AG10" s="4">
        <f t="shared" si="7"/>
        <v>40</v>
      </c>
      <c r="AH10" s="65">
        <f t="shared" si="9"/>
        <v>0.66666666666666663</v>
      </c>
    </row>
    <row r="11" spans="1:34" ht="33.6" customHeight="1" x14ac:dyDescent="0.3">
      <c r="A11" s="4">
        <f t="shared" si="8"/>
        <v>8</v>
      </c>
      <c r="B11" s="7" t="s">
        <v>36</v>
      </c>
      <c r="C11" s="66">
        <v>2</v>
      </c>
      <c r="D11" s="25">
        <v>0</v>
      </c>
      <c r="E11" s="25">
        <v>2</v>
      </c>
      <c r="F11" s="25">
        <v>2</v>
      </c>
      <c r="G11" s="25">
        <v>2</v>
      </c>
      <c r="H11" s="25">
        <v>0</v>
      </c>
      <c r="I11" s="63">
        <v>0</v>
      </c>
      <c r="J11" s="62">
        <v>2</v>
      </c>
      <c r="K11" s="25">
        <v>2</v>
      </c>
      <c r="L11" s="25">
        <v>2</v>
      </c>
      <c r="M11" s="25">
        <v>2</v>
      </c>
      <c r="N11" s="25">
        <v>2</v>
      </c>
      <c r="O11" s="25">
        <v>2</v>
      </c>
      <c r="P11" s="25">
        <v>0</v>
      </c>
      <c r="Q11" s="25">
        <v>0</v>
      </c>
      <c r="R11" s="25">
        <v>2</v>
      </c>
      <c r="S11" s="25">
        <v>0</v>
      </c>
      <c r="T11" s="67">
        <v>0</v>
      </c>
      <c r="U11" s="62">
        <v>0</v>
      </c>
      <c r="V11" s="25">
        <v>0</v>
      </c>
      <c r="W11" s="25">
        <v>0</v>
      </c>
      <c r="X11" s="63">
        <v>0</v>
      </c>
      <c r="Y11" s="66">
        <v>2</v>
      </c>
      <c r="Z11" s="25">
        <v>0</v>
      </c>
      <c r="AA11" s="25">
        <v>0</v>
      </c>
      <c r="AB11" s="25">
        <v>2</v>
      </c>
      <c r="AC11" s="25">
        <v>2</v>
      </c>
      <c r="AD11" s="25">
        <v>0</v>
      </c>
      <c r="AE11" s="25">
        <v>0</v>
      </c>
      <c r="AF11" s="67">
        <v>0</v>
      </c>
      <c r="AG11" s="4">
        <f t="shared" si="7"/>
        <v>28</v>
      </c>
      <c r="AH11" s="65">
        <f t="shared" si="9"/>
        <v>0.46666666666666667</v>
      </c>
    </row>
    <row r="12" spans="1:34" ht="33.6" customHeight="1" x14ac:dyDescent="0.3">
      <c r="A12" s="4">
        <f t="shared" si="8"/>
        <v>9</v>
      </c>
      <c r="B12" s="7" t="s">
        <v>37</v>
      </c>
      <c r="C12" s="66">
        <v>2</v>
      </c>
      <c r="D12" s="25">
        <v>0</v>
      </c>
      <c r="E12" s="25">
        <v>2</v>
      </c>
      <c r="F12" s="25">
        <v>2</v>
      </c>
      <c r="G12" s="25">
        <v>2</v>
      </c>
      <c r="H12" s="25">
        <v>0</v>
      </c>
      <c r="I12" s="63">
        <v>0</v>
      </c>
      <c r="J12" s="62">
        <v>2</v>
      </c>
      <c r="K12" s="25">
        <v>2</v>
      </c>
      <c r="L12" s="25">
        <v>2</v>
      </c>
      <c r="M12" s="25">
        <v>2</v>
      </c>
      <c r="N12" s="25">
        <v>2</v>
      </c>
      <c r="O12" s="25">
        <v>2</v>
      </c>
      <c r="P12" s="25">
        <v>0</v>
      </c>
      <c r="Q12" s="25">
        <v>0</v>
      </c>
      <c r="R12" s="25">
        <v>2</v>
      </c>
      <c r="S12" s="25">
        <v>2</v>
      </c>
      <c r="T12" s="67">
        <v>2</v>
      </c>
      <c r="U12" s="62">
        <v>0</v>
      </c>
      <c r="V12" s="25">
        <v>2</v>
      </c>
      <c r="W12" s="25">
        <v>2</v>
      </c>
      <c r="X12" s="63">
        <v>2</v>
      </c>
      <c r="Y12" s="66">
        <v>2</v>
      </c>
      <c r="Z12" s="25">
        <v>0</v>
      </c>
      <c r="AA12" s="25">
        <v>2</v>
      </c>
      <c r="AB12" s="25">
        <v>2</v>
      </c>
      <c r="AC12" s="25">
        <v>2</v>
      </c>
      <c r="AD12" s="25">
        <v>2</v>
      </c>
      <c r="AE12" s="25">
        <v>0</v>
      </c>
      <c r="AF12" s="67">
        <v>0</v>
      </c>
      <c r="AG12" s="4">
        <f t="shared" si="7"/>
        <v>42</v>
      </c>
      <c r="AH12" s="65">
        <f t="shared" si="9"/>
        <v>0.7</v>
      </c>
    </row>
    <row r="13" spans="1:34" ht="33.6" customHeight="1" x14ac:dyDescent="0.3">
      <c r="A13" s="4">
        <f t="shared" si="8"/>
        <v>10</v>
      </c>
      <c r="B13" s="7" t="s">
        <v>38</v>
      </c>
      <c r="C13" s="66">
        <v>2</v>
      </c>
      <c r="D13" s="25">
        <v>0</v>
      </c>
      <c r="E13" s="25">
        <v>0</v>
      </c>
      <c r="F13" s="25">
        <v>2</v>
      </c>
      <c r="G13" s="25">
        <v>2</v>
      </c>
      <c r="H13" s="25">
        <v>0</v>
      </c>
      <c r="I13" s="63">
        <v>2</v>
      </c>
      <c r="J13" s="62">
        <v>2</v>
      </c>
      <c r="K13" s="25">
        <v>2</v>
      </c>
      <c r="L13" s="25">
        <v>2</v>
      </c>
      <c r="M13" s="25">
        <v>2</v>
      </c>
      <c r="N13" s="25">
        <v>2</v>
      </c>
      <c r="O13" s="25">
        <v>2</v>
      </c>
      <c r="P13" s="25">
        <v>0</v>
      </c>
      <c r="Q13" s="25">
        <v>0</v>
      </c>
      <c r="R13" s="25">
        <v>0</v>
      </c>
      <c r="S13" s="25">
        <v>0</v>
      </c>
      <c r="T13" s="67">
        <v>0</v>
      </c>
      <c r="U13" s="62">
        <v>0</v>
      </c>
      <c r="V13" s="25">
        <v>0</v>
      </c>
      <c r="W13" s="25">
        <v>0</v>
      </c>
      <c r="X13" s="63">
        <v>0</v>
      </c>
      <c r="Y13" s="66">
        <v>0</v>
      </c>
      <c r="Z13" s="25">
        <v>0</v>
      </c>
      <c r="AA13" s="25">
        <v>1</v>
      </c>
      <c r="AB13" s="25">
        <v>0</v>
      </c>
      <c r="AC13" s="25">
        <v>2</v>
      </c>
      <c r="AD13" s="25">
        <v>2</v>
      </c>
      <c r="AE13" s="25">
        <v>0</v>
      </c>
      <c r="AF13" s="67">
        <v>0</v>
      </c>
      <c r="AG13" s="4">
        <f t="shared" si="7"/>
        <v>25</v>
      </c>
      <c r="AH13" s="65">
        <f t="shared" si="9"/>
        <v>0.41666666666666669</v>
      </c>
    </row>
    <row r="14" spans="1:34" ht="33.6" customHeight="1" x14ac:dyDescent="0.3">
      <c r="A14" s="4">
        <f t="shared" si="8"/>
        <v>11</v>
      </c>
      <c r="B14" s="7" t="s">
        <v>39</v>
      </c>
      <c r="C14" s="66">
        <v>2</v>
      </c>
      <c r="D14" s="25">
        <v>0</v>
      </c>
      <c r="E14" s="25">
        <v>2</v>
      </c>
      <c r="F14" s="25">
        <v>2</v>
      </c>
      <c r="G14" s="25">
        <v>2</v>
      </c>
      <c r="H14" s="25">
        <v>0</v>
      </c>
      <c r="I14" s="63">
        <v>2</v>
      </c>
      <c r="J14" s="62">
        <v>2</v>
      </c>
      <c r="K14" s="25">
        <v>2</v>
      </c>
      <c r="L14" s="25">
        <v>2</v>
      </c>
      <c r="M14" s="25">
        <v>2</v>
      </c>
      <c r="N14" s="25">
        <v>2</v>
      </c>
      <c r="O14" s="25">
        <v>2</v>
      </c>
      <c r="P14" s="25">
        <v>0</v>
      </c>
      <c r="Q14" s="25">
        <v>0</v>
      </c>
      <c r="R14" s="25">
        <v>2</v>
      </c>
      <c r="S14" s="25">
        <v>0</v>
      </c>
      <c r="T14" s="67">
        <v>0</v>
      </c>
      <c r="U14" s="62">
        <v>1</v>
      </c>
      <c r="V14" s="25">
        <v>1</v>
      </c>
      <c r="W14" s="25">
        <v>2</v>
      </c>
      <c r="X14" s="63">
        <v>2</v>
      </c>
      <c r="Y14" s="66">
        <v>2</v>
      </c>
      <c r="Z14" s="25">
        <v>2</v>
      </c>
      <c r="AA14" s="25">
        <v>0</v>
      </c>
      <c r="AB14" s="25">
        <v>2</v>
      </c>
      <c r="AC14" s="25">
        <v>2</v>
      </c>
      <c r="AD14" s="25">
        <v>2</v>
      </c>
      <c r="AE14" s="25">
        <v>0</v>
      </c>
      <c r="AF14" s="67">
        <v>0</v>
      </c>
      <c r="AG14" s="4">
        <f t="shared" si="7"/>
        <v>40</v>
      </c>
      <c r="AH14" s="65">
        <f t="shared" si="9"/>
        <v>0.66666666666666663</v>
      </c>
    </row>
    <row r="15" spans="1:34" ht="33.6" customHeight="1" x14ac:dyDescent="0.3">
      <c r="A15" s="4">
        <f t="shared" si="8"/>
        <v>12</v>
      </c>
      <c r="B15" s="7" t="s">
        <v>40</v>
      </c>
      <c r="C15" s="66">
        <v>2</v>
      </c>
      <c r="D15" s="25">
        <v>0</v>
      </c>
      <c r="E15" s="25">
        <v>0</v>
      </c>
      <c r="F15" s="25">
        <v>2</v>
      </c>
      <c r="G15" s="25">
        <v>2</v>
      </c>
      <c r="H15" s="25">
        <v>0</v>
      </c>
      <c r="I15" s="63">
        <v>2</v>
      </c>
      <c r="J15" s="62">
        <v>0</v>
      </c>
      <c r="K15" s="25">
        <v>0</v>
      </c>
      <c r="L15" s="25">
        <v>0</v>
      </c>
      <c r="M15" s="25">
        <v>0</v>
      </c>
      <c r="N15" s="25">
        <v>0</v>
      </c>
      <c r="O15" s="25">
        <v>0</v>
      </c>
      <c r="P15" s="25">
        <v>0</v>
      </c>
      <c r="Q15" s="25">
        <v>0</v>
      </c>
      <c r="R15" s="25">
        <v>2</v>
      </c>
      <c r="S15" s="25">
        <v>0</v>
      </c>
      <c r="T15" s="67">
        <v>0</v>
      </c>
      <c r="U15" s="62">
        <v>0</v>
      </c>
      <c r="V15" s="25">
        <v>0</v>
      </c>
      <c r="W15" s="25">
        <v>0</v>
      </c>
      <c r="X15" s="63">
        <v>0</v>
      </c>
      <c r="Y15" s="66">
        <v>0</v>
      </c>
      <c r="Z15" s="25">
        <v>0</v>
      </c>
      <c r="AA15" s="25">
        <v>0</v>
      </c>
      <c r="AB15" s="25">
        <v>0</v>
      </c>
      <c r="AC15" s="25">
        <v>0</v>
      </c>
      <c r="AD15" s="25">
        <v>0</v>
      </c>
      <c r="AE15" s="25">
        <v>0</v>
      </c>
      <c r="AF15" s="67">
        <v>0</v>
      </c>
      <c r="AG15" s="4">
        <f t="shared" si="7"/>
        <v>10</v>
      </c>
      <c r="AH15" s="65">
        <f t="shared" si="9"/>
        <v>0.16666666666666666</v>
      </c>
    </row>
    <row r="16" spans="1:34" ht="33.6" customHeight="1" x14ac:dyDescent="0.3">
      <c r="A16" s="4">
        <f t="shared" si="8"/>
        <v>13</v>
      </c>
      <c r="B16" s="7" t="s">
        <v>41</v>
      </c>
      <c r="C16" s="66">
        <v>2</v>
      </c>
      <c r="D16" s="25">
        <v>0</v>
      </c>
      <c r="E16" s="25">
        <v>2</v>
      </c>
      <c r="F16" s="25">
        <v>2</v>
      </c>
      <c r="G16" s="25">
        <v>1</v>
      </c>
      <c r="H16" s="25">
        <v>0</v>
      </c>
      <c r="I16" s="63">
        <v>2</v>
      </c>
      <c r="J16" s="62">
        <v>2</v>
      </c>
      <c r="K16" s="25">
        <v>2</v>
      </c>
      <c r="L16" s="25">
        <v>2</v>
      </c>
      <c r="M16" s="25">
        <v>0</v>
      </c>
      <c r="N16" s="25">
        <v>2</v>
      </c>
      <c r="O16" s="25">
        <v>2</v>
      </c>
      <c r="P16" s="25">
        <v>2</v>
      </c>
      <c r="Q16" s="25">
        <v>0</v>
      </c>
      <c r="R16" s="25">
        <v>2</v>
      </c>
      <c r="S16" s="25">
        <v>0</v>
      </c>
      <c r="T16" s="67">
        <v>0</v>
      </c>
      <c r="U16" s="62">
        <v>0</v>
      </c>
      <c r="V16" s="25">
        <v>1</v>
      </c>
      <c r="W16" s="25">
        <v>2</v>
      </c>
      <c r="X16" s="63">
        <v>2</v>
      </c>
      <c r="Y16" s="66">
        <v>2</v>
      </c>
      <c r="Z16" s="25">
        <v>0</v>
      </c>
      <c r="AA16" s="25">
        <v>2</v>
      </c>
      <c r="AB16" s="25">
        <v>2</v>
      </c>
      <c r="AC16" s="25">
        <v>2</v>
      </c>
      <c r="AD16" s="25">
        <v>2</v>
      </c>
      <c r="AE16" s="25">
        <v>2</v>
      </c>
      <c r="AF16" s="67">
        <v>0</v>
      </c>
      <c r="AG16" s="4">
        <f t="shared" si="7"/>
        <v>40</v>
      </c>
      <c r="AH16" s="65">
        <f t="shared" si="9"/>
        <v>0.66666666666666663</v>
      </c>
    </row>
    <row r="17" spans="1:34" ht="33.6" customHeight="1" x14ac:dyDescent="0.3">
      <c r="A17" s="4">
        <f t="shared" si="8"/>
        <v>14</v>
      </c>
      <c r="B17" s="7" t="s">
        <v>42</v>
      </c>
      <c r="C17" s="66">
        <v>2</v>
      </c>
      <c r="D17" s="25">
        <v>0</v>
      </c>
      <c r="E17" s="25">
        <v>2</v>
      </c>
      <c r="F17" s="25">
        <v>2</v>
      </c>
      <c r="G17" s="25">
        <v>2</v>
      </c>
      <c r="H17" s="25">
        <v>0</v>
      </c>
      <c r="I17" s="63">
        <v>2</v>
      </c>
      <c r="J17" s="62">
        <v>2</v>
      </c>
      <c r="K17" s="25">
        <v>2</v>
      </c>
      <c r="L17" s="25">
        <v>2</v>
      </c>
      <c r="M17" s="25">
        <v>0</v>
      </c>
      <c r="N17" s="25">
        <v>0</v>
      </c>
      <c r="O17" s="25">
        <v>2</v>
      </c>
      <c r="P17" s="25">
        <v>0</v>
      </c>
      <c r="Q17" s="25">
        <v>0</v>
      </c>
      <c r="R17" s="25">
        <v>2</v>
      </c>
      <c r="S17" s="25">
        <v>0</v>
      </c>
      <c r="T17" s="67">
        <v>0</v>
      </c>
      <c r="U17" s="62">
        <v>0</v>
      </c>
      <c r="V17" s="25">
        <v>0</v>
      </c>
      <c r="W17" s="25">
        <v>0</v>
      </c>
      <c r="X17" s="63">
        <v>0</v>
      </c>
      <c r="Y17" s="66">
        <v>0</v>
      </c>
      <c r="Z17" s="25">
        <v>0</v>
      </c>
      <c r="AA17" s="25">
        <v>0</v>
      </c>
      <c r="AB17" s="25">
        <v>0</v>
      </c>
      <c r="AC17" s="25">
        <v>2</v>
      </c>
      <c r="AD17" s="25">
        <v>2</v>
      </c>
      <c r="AE17" s="25">
        <v>2</v>
      </c>
      <c r="AF17" s="67">
        <v>0</v>
      </c>
      <c r="AG17" s="4">
        <f t="shared" si="7"/>
        <v>26</v>
      </c>
      <c r="AH17" s="65">
        <f t="shared" si="9"/>
        <v>0.43333333333333335</v>
      </c>
    </row>
    <row r="18" spans="1:34" ht="33.6" customHeight="1" x14ac:dyDescent="0.3">
      <c r="A18" s="4">
        <f t="shared" si="8"/>
        <v>15</v>
      </c>
      <c r="B18" s="7" t="s">
        <v>43</v>
      </c>
      <c r="C18" s="66">
        <v>2</v>
      </c>
      <c r="D18" s="25">
        <v>0</v>
      </c>
      <c r="E18" s="25">
        <v>0</v>
      </c>
      <c r="F18" s="25">
        <v>0</v>
      </c>
      <c r="G18" s="25">
        <v>0</v>
      </c>
      <c r="H18" s="25">
        <v>0</v>
      </c>
      <c r="I18" s="63">
        <v>2</v>
      </c>
      <c r="J18" s="62">
        <v>0</v>
      </c>
      <c r="K18" s="25">
        <v>0</v>
      </c>
      <c r="L18" s="25">
        <v>0</v>
      </c>
      <c r="M18" s="25">
        <v>0</v>
      </c>
      <c r="N18" s="25">
        <v>2</v>
      </c>
      <c r="O18" s="25">
        <v>0</v>
      </c>
      <c r="P18" s="25">
        <v>0</v>
      </c>
      <c r="Q18" s="25">
        <v>0</v>
      </c>
      <c r="R18" s="25">
        <v>2</v>
      </c>
      <c r="S18" s="25">
        <v>0</v>
      </c>
      <c r="T18" s="67">
        <v>0</v>
      </c>
      <c r="U18" s="62">
        <v>0</v>
      </c>
      <c r="V18" s="25">
        <v>0</v>
      </c>
      <c r="W18" s="25">
        <v>2</v>
      </c>
      <c r="X18" s="63">
        <v>0</v>
      </c>
      <c r="Y18" s="66">
        <v>0</v>
      </c>
      <c r="Z18" s="25">
        <v>0</v>
      </c>
      <c r="AA18" s="25">
        <v>0</v>
      </c>
      <c r="AB18" s="25">
        <v>0</v>
      </c>
      <c r="AC18" s="25">
        <v>0</v>
      </c>
      <c r="AD18" s="25">
        <v>0</v>
      </c>
      <c r="AE18" s="25">
        <v>0</v>
      </c>
      <c r="AF18" s="67">
        <v>0</v>
      </c>
      <c r="AG18" s="4">
        <f t="shared" si="7"/>
        <v>10</v>
      </c>
      <c r="AH18" s="65">
        <f t="shared" si="9"/>
        <v>0.16666666666666666</v>
      </c>
    </row>
    <row r="19" spans="1:34" ht="33.6" customHeight="1" x14ac:dyDescent="0.3">
      <c r="A19" s="4">
        <f t="shared" si="8"/>
        <v>16</v>
      </c>
      <c r="B19" s="7" t="s">
        <v>44</v>
      </c>
      <c r="C19" s="66">
        <v>0</v>
      </c>
      <c r="D19" s="25">
        <v>0</v>
      </c>
      <c r="E19" s="25">
        <v>2</v>
      </c>
      <c r="F19" s="25">
        <v>2</v>
      </c>
      <c r="G19" s="25">
        <v>0</v>
      </c>
      <c r="H19" s="25">
        <v>0</v>
      </c>
      <c r="I19" s="63">
        <v>0</v>
      </c>
      <c r="J19" s="62">
        <v>0</v>
      </c>
      <c r="K19" s="25">
        <v>2</v>
      </c>
      <c r="L19" s="25">
        <v>0</v>
      </c>
      <c r="M19" s="25">
        <v>2</v>
      </c>
      <c r="N19" s="25">
        <v>0</v>
      </c>
      <c r="O19" s="25">
        <v>0</v>
      </c>
      <c r="P19" s="25">
        <v>0</v>
      </c>
      <c r="Q19" s="25">
        <v>0</v>
      </c>
      <c r="R19" s="25">
        <v>2</v>
      </c>
      <c r="S19" s="25">
        <v>0</v>
      </c>
      <c r="T19" s="67">
        <v>0</v>
      </c>
      <c r="U19" s="62">
        <v>0</v>
      </c>
      <c r="V19" s="25">
        <v>0</v>
      </c>
      <c r="W19" s="25">
        <v>0</v>
      </c>
      <c r="X19" s="63">
        <v>0</v>
      </c>
      <c r="Y19" s="66">
        <v>0</v>
      </c>
      <c r="Z19" s="25">
        <v>0</v>
      </c>
      <c r="AA19" s="25">
        <v>0</v>
      </c>
      <c r="AB19" s="25">
        <v>2</v>
      </c>
      <c r="AC19" s="25">
        <v>0</v>
      </c>
      <c r="AD19" s="25">
        <v>0</v>
      </c>
      <c r="AE19" s="25">
        <v>0</v>
      </c>
      <c r="AF19" s="67">
        <v>0</v>
      </c>
      <c r="AG19" s="4">
        <f t="shared" si="7"/>
        <v>12</v>
      </c>
      <c r="AH19" s="65">
        <f t="shared" si="9"/>
        <v>0.2</v>
      </c>
    </row>
    <row r="20" spans="1:34" ht="33.6" customHeight="1" x14ac:dyDescent="0.3">
      <c r="A20" s="4">
        <f t="shared" si="8"/>
        <v>17</v>
      </c>
      <c r="B20" s="7" t="s">
        <v>45</v>
      </c>
      <c r="C20" s="66">
        <v>2</v>
      </c>
      <c r="D20" s="25">
        <v>0</v>
      </c>
      <c r="E20" s="25">
        <v>2</v>
      </c>
      <c r="F20" s="25">
        <v>2</v>
      </c>
      <c r="G20" s="25">
        <v>0</v>
      </c>
      <c r="H20" s="25">
        <v>0</v>
      </c>
      <c r="I20" s="63">
        <v>2</v>
      </c>
      <c r="J20" s="62">
        <v>2</v>
      </c>
      <c r="K20" s="25">
        <v>0</v>
      </c>
      <c r="L20" s="25">
        <v>2</v>
      </c>
      <c r="M20" s="25">
        <v>2</v>
      </c>
      <c r="N20" s="25">
        <v>2</v>
      </c>
      <c r="O20" s="25">
        <v>2</v>
      </c>
      <c r="P20" s="25">
        <v>2</v>
      </c>
      <c r="Q20" s="25">
        <v>0</v>
      </c>
      <c r="R20" s="25">
        <v>2</v>
      </c>
      <c r="S20" s="25">
        <v>0</v>
      </c>
      <c r="T20" s="67">
        <v>0</v>
      </c>
      <c r="U20" s="62">
        <v>0</v>
      </c>
      <c r="V20" s="25">
        <v>0</v>
      </c>
      <c r="W20" s="25">
        <v>2</v>
      </c>
      <c r="X20" s="63">
        <v>2</v>
      </c>
      <c r="Y20" s="66">
        <v>2</v>
      </c>
      <c r="Z20" s="25">
        <v>0</v>
      </c>
      <c r="AA20" s="25">
        <v>2</v>
      </c>
      <c r="AB20" s="25">
        <v>2</v>
      </c>
      <c r="AC20" s="25">
        <v>2</v>
      </c>
      <c r="AD20" s="25">
        <v>2</v>
      </c>
      <c r="AE20" s="25">
        <v>0</v>
      </c>
      <c r="AF20" s="67">
        <v>0</v>
      </c>
      <c r="AG20" s="4">
        <f t="shared" si="7"/>
        <v>36</v>
      </c>
      <c r="AH20" s="65">
        <f>AG20/60</f>
        <v>0.6</v>
      </c>
    </row>
    <row r="21" spans="1:34" ht="33.6" customHeight="1" x14ac:dyDescent="0.3">
      <c r="A21" s="4">
        <f t="shared" si="8"/>
        <v>18</v>
      </c>
      <c r="B21" s="7" t="s">
        <v>46</v>
      </c>
      <c r="C21" s="66">
        <v>2</v>
      </c>
      <c r="D21" s="25">
        <v>0</v>
      </c>
      <c r="E21" s="25">
        <v>2</v>
      </c>
      <c r="F21" s="25">
        <v>2</v>
      </c>
      <c r="G21" s="25">
        <v>2</v>
      </c>
      <c r="H21" s="25">
        <v>0</v>
      </c>
      <c r="I21" s="63">
        <v>0</v>
      </c>
      <c r="J21" s="62">
        <v>2</v>
      </c>
      <c r="K21" s="25">
        <v>2</v>
      </c>
      <c r="L21" s="25">
        <v>2</v>
      </c>
      <c r="M21" s="25">
        <v>2</v>
      </c>
      <c r="N21" s="25">
        <v>2</v>
      </c>
      <c r="O21" s="25">
        <v>2</v>
      </c>
      <c r="P21" s="25">
        <v>0</v>
      </c>
      <c r="Q21" s="25">
        <v>0</v>
      </c>
      <c r="R21" s="25">
        <v>2</v>
      </c>
      <c r="S21" s="25">
        <v>0</v>
      </c>
      <c r="T21" s="67">
        <v>0</v>
      </c>
      <c r="U21" s="62">
        <v>0</v>
      </c>
      <c r="V21" s="25">
        <v>0</v>
      </c>
      <c r="W21" s="25">
        <v>0</v>
      </c>
      <c r="X21" s="63">
        <v>0</v>
      </c>
      <c r="Y21" s="66">
        <v>2</v>
      </c>
      <c r="Z21" s="25">
        <v>0</v>
      </c>
      <c r="AA21" s="25">
        <v>0</v>
      </c>
      <c r="AB21" s="25">
        <v>2</v>
      </c>
      <c r="AC21" s="25">
        <v>2</v>
      </c>
      <c r="AD21" s="25">
        <v>2</v>
      </c>
      <c r="AE21" s="25">
        <v>0</v>
      </c>
      <c r="AF21" s="67">
        <v>0</v>
      </c>
      <c r="AG21" s="4">
        <f t="shared" si="7"/>
        <v>30</v>
      </c>
      <c r="AH21" s="65">
        <f t="shared" si="9"/>
        <v>0.5</v>
      </c>
    </row>
    <row r="22" spans="1:34" ht="33.6" customHeight="1" x14ac:dyDescent="0.3">
      <c r="A22" s="4">
        <f t="shared" si="8"/>
        <v>19</v>
      </c>
      <c r="B22" s="7" t="s">
        <v>47</v>
      </c>
      <c r="C22" s="66">
        <v>2</v>
      </c>
      <c r="D22" s="25">
        <v>0</v>
      </c>
      <c r="E22" s="25">
        <v>2</v>
      </c>
      <c r="F22" s="25">
        <v>2</v>
      </c>
      <c r="G22" s="25">
        <v>0</v>
      </c>
      <c r="H22" s="25">
        <v>0</v>
      </c>
      <c r="I22" s="63">
        <v>2</v>
      </c>
      <c r="J22" s="62">
        <v>1</v>
      </c>
      <c r="K22" s="25">
        <v>1</v>
      </c>
      <c r="L22" s="25">
        <v>1</v>
      </c>
      <c r="M22" s="25">
        <v>2</v>
      </c>
      <c r="N22" s="25">
        <v>2</v>
      </c>
      <c r="O22" s="25">
        <v>2</v>
      </c>
      <c r="P22" s="25">
        <v>0</v>
      </c>
      <c r="Q22" s="25">
        <v>0</v>
      </c>
      <c r="R22" s="25">
        <v>2</v>
      </c>
      <c r="S22" s="25">
        <v>0</v>
      </c>
      <c r="T22" s="67">
        <v>0</v>
      </c>
      <c r="U22" s="62">
        <v>0</v>
      </c>
      <c r="V22" s="25">
        <v>0</v>
      </c>
      <c r="W22" s="25">
        <v>0</v>
      </c>
      <c r="X22" s="63">
        <v>0</v>
      </c>
      <c r="Y22" s="66">
        <v>2</v>
      </c>
      <c r="Z22" s="25">
        <v>0</v>
      </c>
      <c r="AA22" s="25">
        <v>0</v>
      </c>
      <c r="AB22" s="25">
        <v>0</v>
      </c>
      <c r="AC22" s="25">
        <v>2</v>
      </c>
      <c r="AD22" s="25">
        <v>2</v>
      </c>
      <c r="AE22" s="25">
        <v>0</v>
      </c>
      <c r="AF22" s="67">
        <v>0</v>
      </c>
      <c r="AG22" s="4">
        <f t="shared" si="7"/>
        <v>25</v>
      </c>
      <c r="AH22" s="65">
        <f t="shared" si="9"/>
        <v>0.41666666666666669</v>
      </c>
    </row>
    <row r="23" spans="1:34" ht="33.6" customHeight="1" x14ac:dyDescent="0.3">
      <c r="A23" s="4">
        <f t="shared" si="8"/>
        <v>20</v>
      </c>
      <c r="B23" s="7" t="s">
        <v>48</v>
      </c>
      <c r="C23" s="66">
        <v>2</v>
      </c>
      <c r="D23" s="25">
        <v>0</v>
      </c>
      <c r="E23" s="25">
        <v>2</v>
      </c>
      <c r="F23" s="25">
        <v>2</v>
      </c>
      <c r="G23" s="25">
        <v>2</v>
      </c>
      <c r="H23" s="25">
        <v>0</v>
      </c>
      <c r="I23" s="63">
        <v>2</v>
      </c>
      <c r="J23" s="62">
        <v>2</v>
      </c>
      <c r="K23" s="25">
        <v>2</v>
      </c>
      <c r="L23" s="25">
        <v>2</v>
      </c>
      <c r="M23" s="25">
        <v>2</v>
      </c>
      <c r="N23" s="25">
        <v>2</v>
      </c>
      <c r="O23" s="25">
        <v>2</v>
      </c>
      <c r="P23" s="25">
        <v>2</v>
      </c>
      <c r="Q23" s="25">
        <v>0</v>
      </c>
      <c r="R23" s="25">
        <v>2</v>
      </c>
      <c r="S23" s="25">
        <v>0</v>
      </c>
      <c r="T23" s="67">
        <v>0</v>
      </c>
      <c r="U23" s="62">
        <v>0</v>
      </c>
      <c r="V23" s="25">
        <v>0</v>
      </c>
      <c r="W23" s="25">
        <v>2</v>
      </c>
      <c r="X23" s="63">
        <v>0</v>
      </c>
      <c r="Y23" s="66">
        <v>2</v>
      </c>
      <c r="Z23" s="25">
        <v>0</v>
      </c>
      <c r="AA23" s="25">
        <v>2</v>
      </c>
      <c r="AB23" s="25">
        <v>2</v>
      </c>
      <c r="AC23" s="25">
        <v>2</v>
      </c>
      <c r="AD23" s="25">
        <v>2</v>
      </c>
      <c r="AE23" s="25">
        <v>0</v>
      </c>
      <c r="AF23" s="67">
        <v>0</v>
      </c>
      <c r="AG23" s="4">
        <f t="shared" si="7"/>
        <v>38</v>
      </c>
      <c r="AH23" s="65">
        <f t="shared" si="9"/>
        <v>0.6333333333333333</v>
      </c>
    </row>
    <row r="24" spans="1:34" ht="33.6" customHeight="1" x14ac:dyDescent="0.3">
      <c r="A24" s="4">
        <f t="shared" si="8"/>
        <v>21</v>
      </c>
      <c r="B24" s="7" t="s">
        <v>49</v>
      </c>
      <c r="C24" s="66">
        <v>2</v>
      </c>
      <c r="D24" s="25">
        <v>0</v>
      </c>
      <c r="E24" s="25">
        <v>0</v>
      </c>
      <c r="F24" s="25">
        <v>2</v>
      </c>
      <c r="G24" s="25">
        <v>2</v>
      </c>
      <c r="H24" s="25">
        <v>0</v>
      </c>
      <c r="I24" s="63">
        <v>2</v>
      </c>
      <c r="J24" s="62">
        <v>0</v>
      </c>
      <c r="K24" s="25">
        <v>2</v>
      </c>
      <c r="L24" s="25">
        <v>0</v>
      </c>
      <c r="M24" s="25">
        <v>2</v>
      </c>
      <c r="N24" s="25">
        <v>0</v>
      </c>
      <c r="O24" s="25">
        <v>0</v>
      </c>
      <c r="P24" s="25">
        <v>0</v>
      </c>
      <c r="Q24" s="25">
        <v>0</v>
      </c>
      <c r="R24" s="25">
        <v>0</v>
      </c>
      <c r="S24" s="25">
        <v>0</v>
      </c>
      <c r="T24" s="67">
        <v>0</v>
      </c>
      <c r="U24" s="62">
        <v>2</v>
      </c>
      <c r="V24" s="25">
        <v>2</v>
      </c>
      <c r="W24" s="25">
        <v>2</v>
      </c>
      <c r="X24" s="63">
        <v>2</v>
      </c>
      <c r="Y24" s="66">
        <v>0</v>
      </c>
      <c r="Z24" s="25">
        <v>0</v>
      </c>
      <c r="AA24" s="25">
        <v>0</v>
      </c>
      <c r="AB24" s="25">
        <v>0</v>
      </c>
      <c r="AC24" s="25">
        <v>0</v>
      </c>
      <c r="AD24" s="25">
        <v>0</v>
      </c>
      <c r="AE24" s="25">
        <v>0</v>
      </c>
      <c r="AF24" s="67">
        <v>0</v>
      </c>
      <c r="AG24" s="4">
        <f t="shared" si="7"/>
        <v>20</v>
      </c>
      <c r="AH24" s="65">
        <f t="shared" si="9"/>
        <v>0.33333333333333331</v>
      </c>
    </row>
    <row r="25" spans="1:34" ht="33.6" customHeight="1" x14ac:dyDescent="0.3">
      <c r="A25" s="4">
        <f t="shared" si="8"/>
        <v>22</v>
      </c>
      <c r="B25" s="7" t="s">
        <v>50</v>
      </c>
      <c r="C25" s="66">
        <v>2</v>
      </c>
      <c r="D25" s="25">
        <v>0</v>
      </c>
      <c r="E25" s="25">
        <v>2</v>
      </c>
      <c r="F25" s="25">
        <v>2</v>
      </c>
      <c r="G25" s="25">
        <v>0</v>
      </c>
      <c r="H25" s="25">
        <v>2</v>
      </c>
      <c r="I25" s="63">
        <v>0</v>
      </c>
      <c r="J25" s="62">
        <v>2</v>
      </c>
      <c r="K25" s="25">
        <v>2</v>
      </c>
      <c r="L25" s="25">
        <v>2</v>
      </c>
      <c r="M25" s="25">
        <v>2</v>
      </c>
      <c r="N25" s="25">
        <v>0</v>
      </c>
      <c r="O25" s="25">
        <v>2</v>
      </c>
      <c r="P25" s="25">
        <v>2</v>
      </c>
      <c r="Q25" s="25">
        <v>0</v>
      </c>
      <c r="R25" s="25">
        <v>2</v>
      </c>
      <c r="S25" s="25">
        <v>0</v>
      </c>
      <c r="T25" s="67">
        <v>0</v>
      </c>
      <c r="U25" s="62">
        <v>0</v>
      </c>
      <c r="V25" s="25">
        <v>2</v>
      </c>
      <c r="W25" s="25">
        <v>0</v>
      </c>
      <c r="X25" s="63">
        <v>0</v>
      </c>
      <c r="Y25" s="66">
        <v>2</v>
      </c>
      <c r="Z25" s="25">
        <v>0</v>
      </c>
      <c r="AA25" s="25">
        <v>0</v>
      </c>
      <c r="AB25" s="25">
        <v>2</v>
      </c>
      <c r="AC25" s="25">
        <v>2</v>
      </c>
      <c r="AD25" s="25">
        <v>2</v>
      </c>
      <c r="AE25" s="25">
        <v>0</v>
      </c>
      <c r="AF25" s="67">
        <v>0</v>
      </c>
      <c r="AG25" s="4">
        <f t="shared" si="7"/>
        <v>32</v>
      </c>
      <c r="AH25" s="65">
        <f t="shared" si="9"/>
        <v>0.53333333333333333</v>
      </c>
    </row>
    <row r="26" spans="1:34" ht="33.6" customHeight="1" x14ac:dyDescent="0.3">
      <c r="A26" s="4">
        <f t="shared" si="8"/>
        <v>23</v>
      </c>
      <c r="B26" s="7" t="s">
        <v>51</v>
      </c>
      <c r="C26" s="66">
        <v>0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63">
        <v>2</v>
      </c>
      <c r="J26" s="62">
        <v>0</v>
      </c>
      <c r="K26" s="25">
        <v>0</v>
      </c>
      <c r="L26" s="25">
        <v>0</v>
      </c>
      <c r="M26" s="25">
        <v>0</v>
      </c>
      <c r="N26" s="25">
        <v>0</v>
      </c>
      <c r="O26" s="25">
        <v>0</v>
      </c>
      <c r="P26" s="25">
        <v>0</v>
      </c>
      <c r="Q26" s="25">
        <v>0</v>
      </c>
      <c r="R26" s="25">
        <v>0</v>
      </c>
      <c r="S26" s="25">
        <v>0</v>
      </c>
      <c r="T26" s="67">
        <v>0</v>
      </c>
      <c r="U26" s="62">
        <v>0</v>
      </c>
      <c r="V26" s="25">
        <v>0</v>
      </c>
      <c r="W26" s="25">
        <v>0</v>
      </c>
      <c r="X26" s="63">
        <v>0</v>
      </c>
      <c r="Y26" s="66">
        <v>0</v>
      </c>
      <c r="Z26" s="25">
        <v>0</v>
      </c>
      <c r="AA26" s="25">
        <v>0</v>
      </c>
      <c r="AB26" s="25">
        <v>0</v>
      </c>
      <c r="AC26" s="25">
        <v>0</v>
      </c>
      <c r="AD26" s="25">
        <v>0</v>
      </c>
      <c r="AE26" s="25">
        <v>0</v>
      </c>
      <c r="AF26" s="67">
        <v>0</v>
      </c>
      <c r="AG26" s="4">
        <f t="shared" si="7"/>
        <v>2</v>
      </c>
      <c r="AH26" s="65">
        <f t="shared" si="9"/>
        <v>3.3333333333333333E-2</v>
      </c>
    </row>
    <row r="27" spans="1:34" ht="33.6" customHeight="1" x14ac:dyDescent="0.3">
      <c r="A27" s="4">
        <f t="shared" si="8"/>
        <v>24</v>
      </c>
      <c r="B27" s="7" t="s">
        <v>52</v>
      </c>
      <c r="C27" s="66">
        <v>2</v>
      </c>
      <c r="D27" s="25">
        <v>0</v>
      </c>
      <c r="E27" s="25">
        <v>2</v>
      </c>
      <c r="F27" s="25">
        <v>2</v>
      </c>
      <c r="G27" s="25">
        <v>0</v>
      </c>
      <c r="H27" s="25">
        <v>0</v>
      </c>
      <c r="I27" s="63">
        <v>0</v>
      </c>
      <c r="J27" s="62">
        <v>0</v>
      </c>
      <c r="K27" s="25">
        <v>2</v>
      </c>
      <c r="L27" s="25">
        <v>2</v>
      </c>
      <c r="M27" s="25">
        <v>0</v>
      </c>
      <c r="N27" s="25">
        <v>0</v>
      </c>
      <c r="O27" s="25">
        <v>2</v>
      </c>
      <c r="P27" s="25">
        <v>2</v>
      </c>
      <c r="Q27" s="25">
        <v>0</v>
      </c>
      <c r="R27" s="25">
        <v>2</v>
      </c>
      <c r="S27" s="25">
        <v>0</v>
      </c>
      <c r="T27" s="67">
        <v>0</v>
      </c>
      <c r="U27" s="62">
        <v>0</v>
      </c>
      <c r="V27" s="25">
        <v>0</v>
      </c>
      <c r="W27" s="25">
        <v>2</v>
      </c>
      <c r="X27" s="63">
        <v>2</v>
      </c>
      <c r="Y27" s="66">
        <v>0</v>
      </c>
      <c r="Z27" s="25">
        <v>0</v>
      </c>
      <c r="AA27" s="25">
        <v>0</v>
      </c>
      <c r="AB27" s="25">
        <v>2</v>
      </c>
      <c r="AC27" s="25">
        <v>2</v>
      </c>
      <c r="AD27" s="25">
        <v>2</v>
      </c>
      <c r="AE27" s="25">
        <v>0</v>
      </c>
      <c r="AF27" s="67">
        <v>0</v>
      </c>
      <c r="AG27" s="4">
        <f t="shared" si="7"/>
        <v>26</v>
      </c>
      <c r="AH27" s="65">
        <f t="shared" si="9"/>
        <v>0.43333333333333335</v>
      </c>
    </row>
    <row r="28" spans="1:34" ht="33.6" customHeight="1" x14ac:dyDescent="0.3">
      <c r="A28" s="4">
        <f t="shared" si="8"/>
        <v>25</v>
      </c>
      <c r="B28" s="7" t="s">
        <v>61</v>
      </c>
      <c r="C28" s="66">
        <v>2</v>
      </c>
      <c r="D28" s="25">
        <v>0</v>
      </c>
      <c r="E28" s="25">
        <v>2</v>
      </c>
      <c r="F28" s="25">
        <v>2</v>
      </c>
      <c r="G28" s="25">
        <v>0</v>
      </c>
      <c r="H28" s="25">
        <v>0</v>
      </c>
      <c r="I28" s="63">
        <v>2</v>
      </c>
      <c r="J28" s="62">
        <v>0</v>
      </c>
      <c r="K28" s="25">
        <v>0</v>
      </c>
      <c r="L28" s="25">
        <v>0</v>
      </c>
      <c r="M28" s="25">
        <v>2</v>
      </c>
      <c r="N28" s="25">
        <v>0</v>
      </c>
      <c r="O28" s="25">
        <v>0</v>
      </c>
      <c r="P28" s="25">
        <v>0</v>
      </c>
      <c r="Q28" s="25">
        <v>0</v>
      </c>
      <c r="R28" s="25">
        <v>0</v>
      </c>
      <c r="S28" s="25">
        <v>0</v>
      </c>
      <c r="T28" s="67">
        <v>0</v>
      </c>
      <c r="U28" s="62">
        <v>0</v>
      </c>
      <c r="V28" s="25">
        <v>0</v>
      </c>
      <c r="W28" s="25">
        <v>0</v>
      </c>
      <c r="X28" s="63">
        <v>0</v>
      </c>
      <c r="Y28" s="66">
        <v>0</v>
      </c>
      <c r="Z28" s="25">
        <v>0</v>
      </c>
      <c r="AA28" s="25">
        <v>0</v>
      </c>
      <c r="AB28" s="25">
        <v>2</v>
      </c>
      <c r="AC28" s="25">
        <v>0</v>
      </c>
      <c r="AD28" s="25">
        <v>0</v>
      </c>
      <c r="AE28" s="25">
        <v>0</v>
      </c>
      <c r="AF28" s="67">
        <v>0</v>
      </c>
      <c r="AG28" s="4">
        <f t="shared" si="7"/>
        <v>12</v>
      </c>
      <c r="AH28" s="65">
        <f t="shared" si="9"/>
        <v>0.2</v>
      </c>
    </row>
    <row r="29" spans="1:34" ht="33.6" customHeight="1" x14ac:dyDescent="0.3">
      <c r="A29" s="4">
        <f t="shared" si="8"/>
        <v>26</v>
      </c>
      <c r="B29" s="7" t="s">
        <v>62</v>
      </c>
      <c r="C29" s="66">
        <v>2</v>
      </c>
      <c r="D29" s="25">
        <v>0</v>
      </c>
      <c r="E29" s="25">
        <v>2</v>
      </c>
      <c r="F29" s="25">
        <v>2</v>
      </c>
      <c r="G29" s="25">
        <v>0</v>
      </c>
      <c r="H29" s="25">
        <v>0</v>
      </c>
      <c r="I29" s="63">
        <v>0</v>
      </c>
      <c r="J29" s="62">
        <v>2</v>
      </c>
      <c r="K29" s="25">
        <v>2</v>
      </c>
      <c r="L29" s="25">
        <v>2</v>
      </c>
      <c r="M29" s="25">
        <v>0</v>
      </c>
      <c r="N29" s="25">
        <v>2</v>
      </c>
      <c r="O29" s="25">
        <v>2</v>
      </c>
      <c r="P29" s="25">
        <v>2</v>
      </c>
      <c r="Q29" s="25">
        <v>0</v>
      </c>
      <c r="R29" s="25">
        <v>2</v>
      </c>
      <c r="S29" s="25">
        <v>0</v>
      </c>
      <c r="T29" s="67">
        <v>0</v>
      </c>
      <c r="U29" s="62">
        <v>0</v>
      </c>
      <c r="V29" s="25">
        <v>0</v>
      </c>
      <c r="W29" s="25">
        <v>2</v>
      </c>
      <c r="X29" s="63">
        <v>2</v>
      </c>
      <c r="Y29" s="66">
        <v>0</v>
      </c>
      <c r="Z29" s="25">
        <v>0</v>
      </c>
      <c r="AA29" s="25">
        <v>2</v>
      </c>
      <c r="AB29" s="25">
        <v>2</v>
      </c>
      <c r="AC29" s="25">
        <v>2</v>
      </c>
      <c r="AD29" s="25">
        <v>2</v>
      </c>
      <c r="AE29" s="25">
        <v>0</v>
      </c>
      <c r="AF29" s="67">
        <v>0</v>
      </c>
      <c r="AG29" s="4">
        <f t="shared" si="7"/>
        <v>32</v>
      </c>
      <c r="AH29" s="65">
        <f t="shared" si="9"/>
        <v>0.53333333333333333</v>
      </c>
    </row>
    <row r="30" spans="1:34" ht="33.6" customHeight="1" x14ac:dyDescent="0.3">
      <c r="A30" s="4">
        <f t="shared" si="8"/>
        <v>27</v>
      </c>
      <c r="B30" s="7" t="s">
        <v>53</v>
      </c>
      <c r="C30" s="66">
        <v>2</v>
      </c>
      <c r="D30" s="25">
        <v>0</v>
      </c>
      <c r="E30" s="25">
        <v>2</v>
      </c>
      <c r="F30" s="25">
        <v>2</v>
      </c>
      <c r="G30" s="25">
        <v>0</v>
      </c>
      <c r="H30" s="25">
        <v>0</v>
      </c>
      <c r="I30" s="63">
        <v>0</v>
      </c>
      <c r="J30" s="62">
        <v>2</v>
      </c>
      <c r="K30" s="25">
        <v>2</v>
      </c>
      <c r="L30" s="25">
        <v>2</v>
      </c>
      <c r="M30" s="25">
        <v>0</v>
      </c>
      <c r="N30" s="25">
        <v>0</v>
      </c>
      <c r="O30" s="25">
        <v>2</v>
      </c>
      <c r="P30" s="25">
        <v>2</v>
      </c>
      <c r="Q30" s="25">
        <v>0</v>
      </c>
      <c r="R30" s="25">
        <v>0</v>
      </c>
      <c r="S30" s="25">
        <v>0</v>
      </c>
      <c r="T30" s="67">
        <v>0</v>
      </c>
      <c r="U30" s="62">
        <v>0</v>
      </c>
      <c r="V30" s="25">
        <v>0</v>
      </c>
      <c r="W30" s="25">
        <v>0</v>
      </c>
      <c r="X30" s="63">
        <v>0</v>
      </c>
      <c r="Y30" s="66">
        <v>2</v>
      </c>
      <c r="Z30" s="25">
        <v>0</v>
      </c>
      <c r="AA30" s="25">
        <v>2</v>
      </c>
      <c r="AB30" s="25">
        <v>2</v>
      </c>
      <c r="AC30" s="25">
        <v>2</v>
      </c>
      <c r="AD30" s="25">
        <v>2</v>
      </c>
      <c r="AE30" s="25">
        <v>0</v>
      </c>
      <c r="AF30" s="67">
        <v>0</v>
      </c>
      <c r="AG30" s="4">
        <f t="shared" si="7"/>
        <v>26</v>
      </c>
      <c r="AH30" s="65">
        <f t="shared" si="9"/>
        <v>0.43333333333333335</v>
      </c>
    </row>
    <row r="31" spans="1:34" ht="33.6" customHeight="1" x14ac:dyDescent="0.3">
      <c r="A31" s="4">
        <f t="shared" si="8"/>
        <v>28</v>
      </c>
      <c r="B31" s="7" t="s">
        <v>54</v>
      </c>
      <c r="C31" s="66">
        <v>2</v>
      </c>
      <c r="D31" s="25">
        <v>0</v>
      </c>
      <c r="E31" s="25">
        <v>2</v>
      </c>
      <c r="F31" s="25">
        <v>2</v>
      </c>
      <c r="G31" s="25">
        <v>2</v>
      </c>
      <c r="H31" s="25">
        <v>0</v>
      </c>
      <c r="I31" s="63">
        <v>2</v>
      </c>
      <c r="J31" s="62">
        <v>2</v>
      </c>
      <c r="K31" s="25">
        <v>2</v>
      </c>
      <c r="L31" s="25">
        <v>2</v>
      </c>
      <c r="M31" s="25">
        <v>2</v>
      </c>
      <c r="N31" s="25">
        <v>2</v>
      </c>
      <c r="O31" s="25">
        <v>2</v>
      </c>
      <c r="P31" s="25">
        <v>2</v>
      </c>
      <c r="Q31" s="25">
        <v>0</v>
      </c>
      <c r="R31" s="25">
        <v>2</v>
      </c>
      <c r="S31" s="25">
        <v>0</v>
      </c>
      <c r="T31" s="67">
        <v>0</v>
      </c>
      <c r="U31" s="62">
        <v>1</v>
      </c>
      <c r="V31" s="25">
        <v>1</v>
      </c>
      <c r="W31" s="25">
        <v>2</v>
      </c>
      <c r="X31" s="63">
        <v>0</v>
      </c>
      <c r="Y31" s="66">
        <v>0</v>
      </c>
      <c r="Z31" s="25">
        <v>0</v>
      </c>
      <c r="AA31" s="25">
        <v>0</v>
      </c>
      <c r="AB31" s="25">
        <v>2</v>
      </c>
      <c r="AC31" s="25">
        <v>2</v>
      </c>
      <c r="AD31" s="25">
        <v>2</v>
      </c>
      <c r="AE31" s="25">
        <v>0</v>
      </c>
      <c r="AF31" s="67">
        <v>0</v>
      </c>
      <c r="AG31" s="4">
        <f t="shared" si="7"/>
        <v>36</v>
      </c>
      <c r="AH31" s="65">
        <f t="shared" si="9"/>
        <v>0.6</v>
      </c>
    </row>
    <row r="32" spans="1:34" ht="33.6" customHeight="1" x14ac:dyDescent="0.3">
      <c r="A32" s="4">
        <f t="shared" si="8"/>
        <v>29</v>
      </c>
      <c r="B32" s="7" t="s">
        <v>55</v>
      </c>
      <c r="C32" s="66">
        <v>0</v>
      </c>
      <c r="D32" s="25">
        <v>0</v>
      </c>
      <c r="E32" s="25">
        <v>2</v>
      </c>
      <c r="F32" s="25">
        <v>2</v>
      </c>
      <c r="G32" s="25">
        <v>0</v>
      </c>
      <c r="H32" s="25">
        <v>0</v>
      </c>
      <c r="I32" s="63">
        <v>0</v>
      </c>
      <c r="J32" s="62">
        <v>2</v>
      </c>
      <c r="K32" s="25">
        <v>2</v>
      </c>
      <c r="L32" s="25">
        <v>2</v>
      </c>
      <c r="M32" s="25">
        <v>0</v>
      </c>
      <c r="N32" s="25">
        <v>0</v>
      </c>
      <c r="O32" s="25">
        <v>2</v>
      </c>
      <c r="P32" s="25">
        <v>2</v>
      </c>
      <c r="Q32" s="25">
        <v>0</v>
      </c>
      <c r="R32" s="25">
        <v>2</v>
      </c>
      <c r="S32" s="25">
        <v>0</v>
      </c>
      <c r="T32" s="67">
        <v>0</v>
      </c>
      <c r="U32" s="62">
        <v>0</v>
      </c>
      <c r="V32" s="25">
        <v>0</v>
      </c>
      <c r="W32" s="25">
        <v>0</v>
      </c>
      <c r="X32" s="63">
        <v>0</v>
      </c>
      <c r="Y32" s="66">
        <v>0</v>
      </c>
      <c r="Z32" s="25">
        <v>0</v>
      </c>
      <c r="AA32" s="25">
        <v>0</v>
      </c>
      <c r="AB32" s="25">
        <v>2</v>
      </c>
      <c r="AC32" s="25">
        <v>2</v>
      </c>
      <c r="AD32" s="25">
        <v>2</v>
      </c>
      <c r="AE32" s="25">
        <v>0</v>
      </c>
      <c r="AF32" s="67">
        <v>0</v>
      </c>
      <c r="AG32" s="4">
        <f t="shared" si="7"/>
        <v>22</v>
      </c>
      <c r="AH32" s="65">
        <f t="shared" si="9"/>
        <v>0.36666666666666664</v>
      </c>
    </row>
    <row r="33" spans="1:34" ht="33.6" customHeight="1" x14ac:dyDescent="0.3">
      <c r="A33" s="4">
        <f t="shared" si="8"/>
        <v>30</v>
      </c>
      <c r="B33" s="7" t="s">
        <v>56</v>
      </c>
      <c r="C33" s="66">
        <v>0</v>
      </c>
      <c r="D33" s="25">
        <v>0</v>
      </c>
      <c r="E33" s="25">
        <v>0</v>
      </c>
      <c r="F33" s="25">
        <v>0</v>
      </c>
      <c r="G33" s="25">
        <v>0</v>
      </c>
      <c r="H33" s="25">
        <v>0</v>
      </c>
      <c r="I33" s="63">
        <v>0</v>
      </c>
      <c r="J33" s="62">
        <v>0</v>
      </c>
      <c r="K33" s="25">
        <v>0</v>
      </c>
      <c r="L33" s="25">
        <v>0</v>
      </c>
      <c r="M33" s="25">
        <v>2</v>
      </c>
      <c r="N33" s="25">
        <v>0</v>
      </c>
      <c r="O33" s="25">
        <v>0</v>
      </c>
      <c r="P33" s="25">
        <v>0</v>
      </c>
      <c r="Q33" s="25">
        <v>0</v>
      </c>
      <c r="R33" s="25">
        <v>2</v>
      </c>
      <c r="S33" s="25">
        <v>0</v>
      </c>
      <c r="T33" s="67">
        <v>0</v>
      </c>
      <c r="U33" s="62">
        <v>0</v>
      </c>
      <c r="V33" s="25">
        <v>0</v>
      </c>
      <c r="W33" s="25">
        <v>0</v>
      </c>
      <c r="X33" s="63">
        <v>0</v>
      </c>
      <c r="Y33" s="66">
        <v>0</v>
      </c>
      <c r="Z33" s="25">
        <v>0</v>
      </c>
      <c r="AA33" s="25">
        <v>0</v>
      </c>
      <c r="AB33" s="25">
        <v>2</v>
      </c>
      <c r="AC33" s="25">
        <v>0</v>
      </c>
      <c r="AD33" s="25">
        <v>0</v>
      </c>
      <c r="AE33" s="25">
        <v>0</v>
      </c>
      <c r="AF33" s="67">
        <v>0</v>
      </c>
      <c r="AG33" s="4">
        <f t="shared" si="7"/>
        <v>6</v>
      </c>
      <c r="AH33" s="65">
        <f t="shared" si="9"/>
        <v>0.1</v>
      </c>
    </row>
    <row r="34" spans="1:34" ht="33.6" customHeight="1" x14ac:dyDescent="0.3">
      <c r="A34" s="4">
        <f t="shared" si="8"/>
        <v>31</v>
      </c>
      <c r="B34" s="7" t="s">
        <v>57</v>
      </c>
      <c r="C34" s="66">
        <v>0</v>
      </c>
      <c r="D34" s="25">
        <v>0</v>
      </c>
      <c r="E34" s="25">
        <v>0</v>
      </c>
      <c r="F34" s="25">
        <v>2</v>
      </c>
      <c r="G34" s="25">
        <v>0</v>
      </c>
      <c r="H34" s="25">
        <v>0</v>
      </c>
      <c r="I34" s="63">
        <v>2</v>
      </c>
      <c r="J34" s="62">
        <v>0</v>
      </c>
      <c r="K34" s="25">
        <v>0</v>
      </c>
      <c r="L34" s="25">
        <v>0</v>
      </c>
      <c r="M34" s="25">
        <v>0</v>
      </c>
      <c r="N34" s="25">
        <v>0</v>
      </c>
      <c r="O34" s="25">
        <v>0</v>
      </c>
      <c r="P34" s="25">
        <v>0</v>
      </c>
      <c r="Q34" s="25">
        <v>0</v>
      </c>
      <c r="R34" s="25">
        <v>0</v>
      </c>
      <c r="S34" s="25">
        <v>0</v>
      </c>
      <c r="T34" s="67">
        <v>0</v>
      </c>
      <c r="U34" s="62">
        <v>0</v>
      </c>
      <c r="V34" s="25">
        <v>0</v>
      </c>
      <c r="W34" s="25">
        <v>2</v>
      </c>
      <c r="X34" s="63">
        <v>0</v>
      </c>
      <c r="Y34" s="66">
        <v>0</v>
      </c>
      <c r="Z34" s="25">
        <v>0</v>
      </c>
      <c r="AA34" s="25">
        <v>0</v>
      </c>
      <c r="AB34" s="25">
        <v>2</v>
      </c>
      <c r="AC34" s="25">
        <v>0</v>
      </c>
      <c r="AD34" s="25">
        <v>0</v>
      </c>
      <c r="AE34" s="25">
        <v>0</v>
      </c>
      <c r="AF34" s="67">
        <v>0</v>
      </c>
      <c r="AG34" s="4">
        <f t="shared" si="7"/>
        <v>8</v>
      </c>
      <c r="AH34" s="65">
        <f t="shared" si="9"/>
        <v>0.13333333333333333</v>
      </c>
    </row>
    <row r="35" spans="1:34" ht="33.6" customHeight="1" x14ac:dyDescent="0.3">
      <c r="A35" s="4">
        <f t="shared" si="8"/>
        <v>32</v>
      </c>
      <c r="B35" s="7" t="s">
        <v>58</v>
      </c>
      <c r="C35" s="66">
        <v>0</v>
      </c>
      <c r="D35" s="25">
        <v>0</v>
      </c>
      <c r="E35" s="25">
        <v>2</v>
      </c>
      <c r="F35" s="25">
        <v>0</v>
      </c>
      <c r="G35" s="25">
        <v>0</v>
      </c>
      <c r="H35" s="25">
        <v>0</v>
      </c>
      <c r="I35" s="63">
        <v>0</v>
      </c>
      <c r="J35" s="62">
        <v>0</v>
      </c>
      <c r="K35" s="25">
        <v>0</v>
      </c>
      <c r="L35" s="25">
        <v>0</v>
      </c>
      <c r="M35" s="25">
        <v>2</v>
      </c>
      <c r="N35" s="25">
        <v>0</v>
      </c>
      <c r="O35" s="25">
        <v>2</v>
      </c>
      <c r="P35" s="25">
        <v>0</v>
      </c>
      <c r="Q35" s="25">
        <v>0</v>
      </c>
      <c r="R35" s="25">
        <v>2</v>
      </c>
      <c r="S35" s="25">
        <v>0</v>
      </c>
      <c r="T35" s="67">
        <v>0</v>
      </c>
      <c r="U35" s="62">
        <v>0</v>
      </c>
      <c r="V35" s="25">
        <v>0</v>
      </c>
      <c r="W35" s="25">
        <v>0</v>
      </c>
      <c r="X35" s="63">
        <v>0</v>
      </c>
      <c r="Y35" s="66">
        <v>0</v>
      </c>
      <c r="Z35" s="25">
        <v>0</v>
      </c>
      <c r="AA35" s="25">
        <v>0</v>
      </c>
      <c r="AB35" s="25">
        <v>2</v>
      </c>
      <c r="AC35" s="25">
        <v>2</v>
      </c>
      <c r="AD35" s="25">
        <v>2</v>
      </c>
      <c r="AE35" s="25">
        <v>0</v>
      </c>
      <c r="AF35" s="67">
        <v>0</v>
      </c>
      <c r="AG35" s="4">
        <f t="shared" si="7"/>
        <v>14</v>
      </c>
      <c r="AH35" s="65">
        <f t="shared" si="9"/>
        <v>0.23333333333333334</v>
      </c>
    </row>
    <row r="36" spans="1:34" ht="33.6" customHeight="1" x14ac:dyDescent="0.3">
      <c r="A36" s="4">
        <f t="shared" si="8"/>
        <v>33</v>
      </c>
      <c r="B36" s="7" t="s">
        <v>59</v>
      </c>
      <c r="C36" s="66">
        <v>2</v>
      </c>
      <c r="D36" s="25">
        <v>2</v>
      </c>
      <c r="E36" s="25">
        <v>2</v>
      </c>
      <c r="F36" s="25">
        <v>2</v>
      </c>
      <c r="G36" s="25">
        <v>2</v>
      </c>
      <c r="H36" s="25">
        <v>0</v>
      </c>
      <c r="I36" s="63">
        <v>2</v>
      </c>
      <c r="J36" s="62">
        <v>2</v>
      </c>
      <c r="K36" s="25">
        <v>2</v>
      </c>
      <c r="L36" s="25">
        <v>2</v>
      </c>
      <c r="M36" s="25">
        <v>2</v>
      </c>
      <c r="N36" s="25">
        <v>2</v>
      </c>
      <c r="O36" s="25">
        <v>2</v>
      </c>
      <c r="P36" s="25">
        <v>2</v>
      </c>
      <c r="Q36" s="25">
        <v>0</v>
      </c>
      <c r="R36" s="25">
        <v>2</v>
      </c>
      <c r="S36" s="25">
        <v>0</v>
      </c>
      <c r="T36" s="67">
        <v>0</v>
      </c>
      <c r="U36" s="62">
        <v>1</v>
      </c>
      <c r="V36" s="25">
        <v>1</v>
      </c>
      <c r="W36" s="25">
        <v>2</v>
      </c>
      <c r="X36" s="63">
        <v>1</v>
      </c>
      <c r="Y36" s="66">
        <v>2</v>
      </c>
      <c r="Z36" s="25">
        <v>2</v>
      </c>
      <c r="AA36" s="25">
        <v>1</v>
      </c>
      <c r="AB36" s="25">
        <v>2</v>
      </c>
      <c r="AC36" s="25">
        <v>2</v>
      </c>
      <c r="AD36" s="25">
        <v>2</v>
      </c>
      <c r="AE36" s="25">
        <v>0</v>
      </c>
      <c r="AF36" s="67">
        <v>0</v>
      </c>
      <c r="AG36" s="4">
        <f t="shared" si="7"/>
        <v>44</v>
      </c>
      <c r="AH36" s="65">
        <f t="shared" si="9"/>
        <v>0.73333333333333328</v>
      </c>
    </row>
    <row r="37" spans="1:34" ht="33.6" customHeight="1" x14ac:dyDescent="0.3">
      <c r="A37" s="4">
        <f t="shared" si="8"/>
        <v>34</v>
      </c>
      <c r="B37" s="7" t="s">
        <v>60</v>
      </c>
      <c r="C37" s="66">
        <v>2</v>
      </c>
      <c r="D37" s="25">
        <v>0</v>
      </c>
      <c r="E37" s="25">
        <v>2</v>
      </c>
      <c r="F37" s="25">
        <v>2</v>
      </c>
      <c r="G37" s="25">
        <v>0</v>
      </c>
      <c r="H37" s="25">
        <v>0</v>
      </c>
      <c r="I37" s="63">
        <v>2</v>
      </c>
      <c r="J37" s="62">
        <v>0</v>
      </c>
      <c r="K37" s="25">
        <v>0</v>
      </c>
      <c r="L37" s="25">
        <v>0</v>
      </c>
      <c r="M37" s="25">
        <v>0</v>
      </c>
      <c r="N37" s="25">
        <v>0</v>
      </c>
      <c r="O37" s="25">
        <v>2</v>
      </c>
      <c r="P37" s="25">
        <v>0</v>
      </c>
      <c r="Q37" s="25">
        <v>0</v>
      </c>
      <c r="R37" s="25">
        <v>0</v>
      </c>
      <c r="S37" s="25">
        <v>0</v>
      </c>
      <c r="T37" s="67">
        <v>0</v>
      </c>
      <c r="U37" s="62">
        <v>0</v>
      </c>
      <c r="V37" s="25">
        <v>0</v>
      </c>
      <c r="W37" s="25">
        <v>0</v>
      </c>
      <c r="X37" s="63">
        <v>0</v>
      </c>
      <c r="Y37" s="66">
        <v>0</v>
      </c>
      <c r="Z37" s="25">
        <v>0</v>
      </c>
      <c r="AA37" s="25">
        <v>0</v>
      </c>
      <c r="AB37" s="25">
        <v>0</v>
      </c>
      <c r="AC37" s="25">
        <v>2</v>
      </c>
      <c r="AD37" s="25">
        <v>2</v>
      </c>
      <c r="AE37" s="25">
        <v>0</v>
      </c>
      <c r="AF37" s="67">
        <v>0</v>
      </c>
      <c r="AG37" s="4">
        <f t="shared" si="7"/>
        <v>14</v>
      </c>
      <c r="AH37" s="65">
        <f t="shared" si="9"/>
        <v>0.23333333333333334</v>
      </c>
    </row>
    <row r="38" spans="1:34" x14ac:dyDescent="0.3">
      <c r="C38" s="55">
        <f>SUM(C4:C37)/68</f>
        <v>0.79411764705882348</v>
      </c>
      <c r="D38" s="55">
        <f t="shared" ref="D38:AF38" si="10">SUM(D4:D37)/68</f>
        <v>8.8235294117647065E-2</v>
      </c>
      <c r="E38" s="55">
        <f t="shared" si="10"/>
        <v>0.73529411764705888</v>
      </c>
      <c r="F38" s="55">
        <f t="shared" si="10"/>
        <v>0.88235294117647056</v>
      </c>
      <c r="G38" s="55">
        <f t="shared" si="10"/>
        <v>0.45588235294117646</v>
      </c>
      <c r="H38" s="55">
        <f t="shared" si="10"/>
        <v>2.9411764705882353E-2</v>
      </c>
      <c r="I38" s="55">
        <f t="shared" si="10"/>
        <v>0.52941176470588236</v>
      </c>
      <c r="J38" s="55">
        <f t="shared" si="10"/>
        <v>0.6029411764705882</v>
      </c>
      <c r="K38" s="55">
        <f t="shared" si="10"/>
        <v>0.6470588235294118</v>
      </c>
      <c r="L38" s="55">
        <f t="shared" si="10"/>
        <v>0.63235294117647056</v>
      </c>
      <c r="M38" s="55">
        <f t="shared" si="10"/>
        <v>0.67647058823529416</v>
      </c>
      <c r="N38" s="55">
        <f t="shared" si="10"/>
        <v>0.52941176470588236</v>
      </c>
      <c r="O38" s="55">
        <f t="shared" si="10"/>
        <v>0.73529411764705888</v>
      </c>
      <c r="P38" s="55">
        <f t="shared" si="10"/>
        <v>0.47058823529411764</v>
      </c>
      <c r="Q38" s="55">
        <f t="shared" si="10"/>
        <v>0</v>
      </c>
      <c r="R38" s="55">
        <f t="shared" si="10"/>
        <v>0.77941176470588236</v>
      </c>
      <c r="S38" s="55">
        <f t="shared" si="10"/>
        <v>8.8235294117647065E-2</v>
      </c>
      <c r="T38" s="55">
        <f t="shared" si="10"/>
        <v>5.8823529411764705E-2</v>
      </c>
      <c r="U38" s="55">
        <f t="shared" si="10"/>
        <v>7.3529411764705885E-2</v>
      </c>
      <c r="V38" s="55">
        <f t="shared" si="10"/>
        <v>0.14705882352941177</v>
      </c>
      <c r="W38" s="55">
        <f t="shared" si="10"/>
        <v>0.44117647058823528</v>
      </c>
      <c r="X38" s="55">
        <f t="shared" si="10"/>
        <v>0.30882352941176472</v>
      </c>
      <c r="Y38" s="55">
        <f t="shared" si="10"/>
        <v>0.35294117647058826</v>
      </c>
      <c r="Z38" s="55">
        <f t="shared" si="10"/>
        <v>5.8823529411764705E-2</v>
      </c>
      <c r="AA38" s="55">
        <f t="shared" si="10"/>
        <v>0.23529411764705882</v>
      </c>
      <c r="AB38" s="55">
        <f t="shared" si="10"/>
        <v>0.76470588235294112</v>
      </c>
      <c r="AC38" s="55">
        <f t="shared" si="10"/>
        <v>0.67647058823529416</v>
      </c>
      <c r="AD38" s="55">
        <f t="shared" si="10"/>
        <v>0.70588235294117652</v>
      </c>
      <c r="AE38" s="55">
        <f t="shared" si="10"/>
        <v>0.11764705882352941</v>
      </c>
      <c r="AF38" s="55">
        <f t="shared" si="10"/>
        <v>0</v>
      </c>
      <c r="AG38" s="54" t="s">
        <v>69</v>
      </c>
      <c r="AH38" s="55">
        <f>SUM(AH4:AH37)/34</f>
        <v>0.42058823529411754</v>
      </c>
    </row>
  </sheetData>
  <mergeCells count="4">
    <mergeCell ref="J1:T1"/>
    <mergeCell ref="U1:X1"/>
    <mergeCell ref="Y1:AF1"/>
    <mergeCell ref="C1:I1"/>
  </mergeCells>
  <phoneticPr fontId="5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6"/>
  <sheetViews>
    <sheetView workbookViewId="0">
      <selection activeCell="B2" sqref="B2"/>
    </sheetView>
  </sheetViews>
  <sheetFormatPr defaultColWidth="9.109375" defaultRowHeight="14.4" x14ac:dyDescent="0.3"/>
  <cols>
    <col min="1" max="1" width="15.88671875" style="1" customWidth="1"/>
    <col min="2" max="2" width="9.109375" style="9"/>
    <col min="3" max="16384" width="9.109375" style="1"/>
  </cols>
  <sheetData>
    <row r="1" spans="1:2" ht="15" thickBot="1" x14ac:dyDescent="0.35">
      <c r="A1" s="76" t="s">
        <v>106</v>
      </c>
      <c r="B1" s="68" t="s">
        <v>107</v>
      </c>
    </row>
    <row r="2" spans="1:2" x14ac:dyDescent="0.3">
      <c r="A2" s="16" t="s">
        <v>59</v>
      </c>
      <c r="B2" s="77">
        <v>0.73333333333333328</v>
      </c>
    </row>
    <row r="3" spans="1:2" x14ac:dyDescent="0.3">
      <c r="A3" s="18" t="s">
        <v>37</v>
      </c>
      <c r="B3" s="17">
        <v>0.7</v>
      </c>
    </row>
    <row r="4" spans="1:2" x14ac:dyDescent="0.3">
      <c r="A4" s="18" t="s">
        <v>35</v>
      </c>
      <c r="B4" s="17">
        <v>0.66666666666666663</v>
      </c>
    </row>
    <row r="5" spans="1:2" ht="28.8" x14ac:dyDescent="0.3">
      <c r="A5" s="18" t="s">
        <v>39</v>
      </c>
      <c r="B5" s="17">
        <v>0.66666666666666663</v>
      </c>
    </row>
    <row r="6" spans="1:2" ht="28.8" x14ac:dyDescent="0.3">
      <c r="A6" s="18" t="s">
        <v>41</v>
      </c>
      <c r="B6" s="17">
        <v>0.66666666666666663</v>
      </c>
    </row>
    <row r="7" spans="1:2" ht="29.4" thickBot="1" x14ac:dyDescent="0.35">
      <c r="A7" s="71" t="s">
        <v>48</v>
      </c>
      <c r="B7" s="78">
        <v>0.6333333333333333</v>
      </c>
    </row>
    <row r="8" spans="1:2" ht="28.8" x14ac:dyDescent="0.3">
      <c r="A8" s="16" t="s">
        <v>34</v>
      </c>
      <c r="B8" s="74">
        <v>0.6</v>
      </c>
    </row>
    <row r="9" spans="1:2" x14ac:dyDescent="0.3">
      <c r="A9" s="18" t="s">
        <v>31</v>
      </c>
      <c r="B9" s="69">
        <v>0.6</v>
      </c>
    </row>
    <row r="10" spans="1:2" ht="28.8" x14ac:dyDescent="0.3">
      <c r="A10" s="18" t="s">
        <v>45</v>
      </c>
      <c r="B10" s="69">
        <v>0.6</v>
      </c>
    </row>
    <row r="11" spans="1:2" ht="28.8" x14ac:dyDescent="0.3">
      <c r="A11" s="18" t="s">
        <v>54</v>
      </c>
      <c r="B11" s="69">
        <v>0.6</v>
      </c>
    </row>
    <row r="12" spans="1:2" x14ac:dyDescent="0.3">
      <c r="A12" s="18" t="s">
        <v>33</v>
      </c>
      <c r="B12" s="69">
        <v>0.53333333333333333</v>
      </c>
    </row>
    <row r="13" spans="1:2" ht="28.8" x14ac:dyDescent="0.3">
      <c r="A13" s="18" t="s">
        <v>50</v>
      </c>
      <c r="B13" s="69">
        <v>0.53333333333333333</v>
      </c>
    </row>
    <row r="14" spans="1:2" x14ac:dyDescent="0.3">
      <c r="A14" s="18" t="s">
        <v>62</v>
      </c>
      <c r="B14" s="69">
        <v>0.53333333333333333</v>
      </c>
    </row>
    <row r="15" spans="1:2" ht="28.8" x14ac:dyDescent="0.3">
      <c r="A15" s="18" t="s">
        <v>46</v>
      </c>
      <c r="B15" s="69">
        <v>0.5</v>
      </c>
    </row>
    <row r="16" spans="1:2" x14ac:dyDescent="0.3">
      <c r="A16" s="18" t="s">
        <v>36</v>
      </c>
      <c r="B16" s="69">
        <v>0.46666666666666667</v>
      </c>
    </row>
    <row r="17" spans="1:2" ht="28.8" x14ac:dyDescent="0.3">
      <c r="A17" s="18" t="s">
        <v>32</v>
      </c>
      <c r="B17" s="69">
        <v>0.43333333333333335</v>
      </c>
    </row>
    <row r="18" spans="1:2" ht="57.6" x14ac:dyDescent="0.3">
      <c r="A18" s="18" t="s">
        <v>42</v>
      </c>
      <c r="B18" s="69">
        <v>0.43333333333333335</v>
      </c>
    </row>
    <row r="19" spans="1:2" ht="28.8" x14ac:dyDescent="0.3">
      <c r="A19" s="18" t="s">
        <v>52</v>
      </c>
      <c r="B19" s="69">
        <v>0.43333333333333335</v>
      </c>
    </row>
    <row r="20" spans="1:2" ht="43.2" x14ac:dyDescent="0.3">
      <c r="A20" s="18" t="s">
        <v>53</v>
      </c>
      <c r="B20" s="69">
        <v>0.43333333333333335</v>
      </c>
    </row>
    <row r="21" spans="1:2" x14ac:dyDescent="0.3">
      <c r="A21" s="18" t="s">
        <v>38</v>
      </c>
      <c r="B21" s="69">
        <v>0.41666666666666669</v>
      </c>
    </row>
    <row r="22" spans="1:2" ht="29.4" thickBot="1" x14ac:dyDescent="0.35">
      <c r="A22" s="71" t="s">
        <v>47</v>
      </c>
      <c r="B22" s="75">
        <v>0.41666666666666669</v>
      </c>
    </row>
    <row r="23" spans="1:2" ht="28.8" x14ac:dyDescent="0.3">
      <c r="A23" s="16" t="s">
        <v>55</v>
      </c>
      <c r="B23" s="72">
        <v>0.36666666666666664</v>
      </c>
    </row>
    <row r="24" spans="1:2" ht="43.2" x14ac:dyDescent="0.3">
      <c r="A24" s="18" t="s">
        <v>30</v>
      </c>
      <c r="B24" s="70">
        <v>0.33333333333333331</v>
      </c>
    </row>
    <row r="25" spans="1:2" ht="28.8" x14ac:dyDescent="0.3">
      <c r="A25" s="18" t="s">
        <v>49</v>
      </c>
      <c r="B25" s="70">
        <v>0.33333333333333331</v>
      </c>
    </row>
    <row r="26" spans="1:2" ht="28.8" x14ac:dyDescent="0.3">
      <c r="A26" s="18" t="s">
        <v>58</v>
      </c>
      <c r="B26" s="70">
        <v>0.23333333333333334</v>
      </c>
    </row>
    <row r="27" spans="1:2" ht="15" thickBot="1" x14ac:dyDescent="0.35">
      <c r="A27" s="71" t="s">
        <v>60</v>
      </c>
      <c r="B27" s="73">
        <v>0.23333333333333334</v>
      </c>
    </row>
    <row r="28" spans="1:2" x14ac:dyDescent="0.3">
      <c r="A28" s="16" t="s">
        <v>29</v>
      </c>
      <c r="B28" s="94">
        <v>0.2</v>
      </c>
    </row>
    <row r="29" spans="1:2" ht="28.8" x14ac:dyDescent="0.3">
      <c r="A29" s="18" t="s">
        <v>44</v>
      </c>
      <c r="B29" s="20">
        <v>0.2</v>
      </c>
    </row>
    <row r="30" spans="1:2" x14ac:dyDescent="0.3">
      <c r="A30" s="18" t="s">
        <v>61</v>
      </c>
      <c r="B30" s="20">
        <v>0.2</v>
      </c>
    </row>
    <row r="31" spans="1:2" x14ac:dyDescent="0.3">
      <c r="A31" s="18" t="s">
        <v>40</v>
      </c>
      <c r="B31" s="20">
        <v>0.16666666666666666</v>
      </c>
    </row>
    <row r="32" spans="1:2" x14ac:dyDescent="0.3">
      <c r="A32" s="18" t="s">
        <v>43</v>
      </c>
      <c r="B32" s="20">
        <v>0.16666666666666666</v>
      </c>
    </row>
    <row r="33" spans="1:2" ht="28.8" x14ac:dyDescent="0.3">
      <c r="A33" s="18" t="s">
        <v>57</v>
      </c>
      <c r="B33" s="20">
        <v>0.13333333333333333</v>
      </c>
    </row>
    <row r="34" spans="1:2" ht="43.2" x14ac:dyDescent="0.3">
      <c r="A34" s="18" t="s">
        <v>56</v>
      </c>
      <c r="B34" s="20">
        <v>0.1</v>
      </c>
    </row>
    <row r="35" spans="1:2" ht="29.4" thickBot="1" x14ac:dyDescent="0.35">
      <c r="A35" s="71" t="s">
        <v>51</v>
      </c>
      <c r="B35" s="21">
        <v>3.3333333333333333E-2</v>
      </c>
    </row>
    <row r="36" spans="1:2" x14ac:dyDescent="0.3">
      <c r="A36" s="1" t="s">
        <v>63</v>
      </c>
      <c r="B36" s="9">
        <f>AVERAGE(B2:B35)</f>
        <v>0.42058823529411749</v>
      </c>
    </row>
  </sheetData>
  <sortState xmlns:xlrd2="http://schemas.microsoft.com/office/spreadsheetml/2017/richdata2" ref="A2:B35">
    <sortCondition descending="1" ref="B2:B35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topLeftCell="A10" workbookViewId="0">
      <selection activeCell="A17" sqref="A17"/>
    </sheetView>
  </sheetViews>
  <sheetFormatPr defaultRowHeight="14.4" x14ac:dyDescent="0.3"/>
  <cols>
    <col min="1" max="1" width="15.88671875" customWidth="1"/>
    <col min="2" max="2" width="15.88671875" style="89" customWidth="1"/>
    <col min="3" max="4" width="13.88671875" style="89" customWidth="1"/>
    <col min="5" max="6" width="11.109375" style="1" customWidth="1"/>
  </cols>
  <sheetData>
    <row r="1" spans="1:6" ht="63" customHeight="1" x14ac:dyDescent="0.3">
      <c r="A1" s="11" t="s">
        <v>106</v>
      </c>
      <c r="B1" s="14" t="s">
        <v>75</v>
      </c>
      <c r="C1" s="14" t="s">
        <v>108</v>
      </c>
      <c r="D1" s="14" t="s">
        <v>109</v>
      </c>
      <c r="E1" s="13" t="s">
        <v>110</v>
      </c>
      <c r="F1" s="6" t="s">
        <v>111</v>
      </c>
    </row>
    <row r="2" spans="1:6" ht="28.8" x14ac:dyDescent="0.3">
      <c r="A2" s="4" t="s">
        <v>34</v>
      </c>
      <c r="B2" s="82">
        <v>0.6</v>
      </c>
      <c r="C2" s="15">
        <v>0.58333333333333304</v>
      </c>
      <c r="D2" s="15">
        <v>0.62162162162162204</v>
      </c>
      <c r="E2" s="80">
        <f>(B2-C2)/C2</f>
        <v>2.8571428571429056E-2</v>
      </c>
      <c r="F2" s="83">
        <f>(B2-C2)</f>
        <v>1.6666666666666941E-2</v>
      </c>
    </row>
    <row r="3" spans="1:6" x14ac:dyDescent="0.3">
      <c r="A3" s="4" t="s">
        <v>29</v>
      </c>
      <c r="B3" s="82">
        <v>0.2</v>
      </c>
      <c r="C3" s="15">
        <v>0.25</v>
      </c>
      <c r="D3" s="15">
        <v>0.29729729729729698</v>
      </c>
      <c r="E3" s="81">
        <f t="shared" ref="E3:E15" si="0">(B3-C3)/C3</f>
        <v>-0.19999999999999996</v>
      </c>
      <c r="F3" s="20">
        <f t="shared" ref="F3:F15" si="1">(B3-C3)</f>
        <v>-4.9999999999999989E-2</v>
      </c>
    </row>
    <row r="4" spans="1:6" ht="43.2" x14ac:dyDescent="0.3">
      <c r="A4" s="4" t="s">
        <v>30</v>
      </c>
      <c r="B4" s="82">
        <v>0.33333333333333331</v>
      </c>
      <c r="C4" s="15">
        <v>0.33333333333333298</v>
      </c>
      <c r="D4" s="15">
        <v>0.40540540540540498</v>
      </c>
      <c r="E4" s="88">
        <f t="shared" si="0"/>
        <v>9.9920072216264187E-16</v>
      </c>
      <c r="F4" s="19">
        <f t="shared" si="1"/>
        <v>3.3306690738754696E-16</v>
      </c>
    </row>
    <row r="5" spans="1:6" x14ac:dyDescent="0.3">
      <c r="A5" s="4" t="s">
        <v>64</v>
      </c>
      <c r="B5" s="82">
        <v>0.6</v>
      </c>
      <c r="C5" s="15">
        <v>0.68333333333333302</v>
      </c>
      <c r="D5" s="15">
        <v>0.69444444444444398</v>
      </c>
      <c r="E5" s="81">
        <f t="shared" ref="E5:E13" si="2">(B5-C5)/C5</f>
        <v>-0.12195121951219474</v>
      </c>
      <c r="F5" s="20">
        <f t="shared" ref="F5:F13" si="3">(B5-C5)</f>
        <v>-8.3333333333333037E-2</v>
      </c>
    </row>
    <row r="6" spans="1:6" x14ac:dyDescent="0.3">
      <c r="A6" s="4" t="s">
        <v>65</v>
      </c>
      <c r="B6" s="82">
        <v>0.53333333333333333</v>
      </c>
      <c r="C6" s="15">
        <v>0.58333333333333304</v>
      </c>
      <c r="D6" s="15">
        <v>0.63513513513513498</v>
      </c>
      <c r="E6" s="81">
        <f t="shared" si="2"/>
        <v>-8.5714285714285257E-2</v>
      </c>
      <c r="F6" s="20">
        <f t="shared" si="3"/>
        <v>-4.9999999999999711E-2</v>
      </c>
    </row>
    <row r="7" spans="1:6" x14ac:dyDescent="0.3">
      <c r="A7" s="4" t="s">
        <v>35</v>
      </c>
      <c r="B7" s="82">
        <v>0.66666666666666663</v>
      </c>
      <c r="C7" s="15">
        <v>0.61666666666666703</v>
      </c>
      <c r="D7" s="15">
        <v>0.55405405405405395</v>
      </c>
      <c r="E7" s="80">
        <f t="shared" si="2"/>
        <v>8.1081081081080392E-2</v>
      </c>
      <c r="F7" s="83">
        <f t="shared" si="3"/>
        <v>4.99999999999996E-2</v>
      </c>
    </row>
    <row r="8" spans="1:6" x14ac:dyDescent="0.3">
      <c r="A8" s="4" t="s">
        <v>66</v>
      </c>
      <c r="B8" s="82">
        <v>0.46666666666666667</v>
      </c>
      <c r="C8" s="15">
        <v>0.46666666666666701</v>
      </c>
      <c r="D8" s="15">
        <v>0.47297297297297303</v>
      </c>
      <c r="E8" s="88">
        <f t="shared" si="2"/>
        <v>-7.1371480154474293E-16</v>
      </c>
      <c r="F8" s="19">
        <f t="shared" si="3"/>
        <v>-3.3306690738754696E-16</v>
      </c>
    </row>
    <row r="9" spans="1:6" x14ac:dyDescent="0.3">
      <c r="A9" s="4" t="s">
        <v>38</v>
      </c>
      <c r="B9" s="82">
        <v>0.41666666666666669</v>
      </c>
      <c r="C9" s="15">
        <v>0.58333333333333304</v>
      </c>
      <c r="D9" s="15">
        <v>0.59459459459459496</v>
      </c>
      <c r="E9" s="81">
        <f t="shared" si="2"/>
        <v>-0.28571428571428531</v>
      </c>
      <c r="F9" s="20">
        <f t="shared" si="3"/>
        <v>-0.16666666666666635</v>
      </c>
    </row>
    <row r="10" spans="1:6" ht="28.8" x14ac:dyDescent="0.3">
      <c r="A10" s="4" t="s">
        <v>45</v>
      </c>
      <c r="B10" s="82">
        <v>0.6</v>
      </c>
      <c r="C10" s="15">
        <v>0.68333333333333302</v>
      </c>
      <c r="D10" s="15">
        <v>0.64864864864864902</v>
      </c>
      <c r="E10" s="81">
        <f t="shared" si="2"/>
        <v>-0.12195121951219474</v>
      </c>
      <c r="F10" s="20">
        <f t="shared" si="3"/>
        <v>-8.3333333333333037E-2</v>
      </c>
    </row>
    <row r="11" spans="1:6" x14ac:dyDescent="0.3">
      <c r="A11" s="4" t="s">
        <v>67</v>
      </c>
      <c r="B11" s="82">
        <v>0.7</v>
      </c>
      <c r="C11" s="15">
        <v>0.73333333333333295</v>
      </c>
      <c r="D11" s="15">
        <v>0.63513513513513498</v>
      </c>
      <c r="E11" s="81">
        <f t="shared" si="2"/>
        <v>-4.5454545454545012E-2</v>
      </c>
      <c r="F11" s="20">
        <f t="shared" si="3"/>
        <v>-3.3333333333332993E-2</v>
      </c>
    </row>
    <row r="12" spans="1:6" ht="28.8" x14ac:dyDescent="0.3">
      <c r="A12" s="4" t="s">
        <v>47</v>
      </c>
      <c r="B12" s="82">
        <v>0.41666666666666669</v>
      </c>
      <c r="C12" s="15">
        <v>0.45</v>
      </c>
      <c r="D12" s="15">
        <v>0.162162162162162</v>
      </c>
      <c r="E12" s="81">
        <f t="shared" si="2"/>
        <v>-7.4074074074074056E-2</v>
      </c>
      <c r="F12" s="20">
        <f t="shared" si="3"/>
        <v>-3.3333333333333326E-2</v>
      </c>
    </row>
    <row r="13" spans="1:6" ht="28.8" x14ac:dyDescent="0.3">
      <c r="A13" s="4" t="s">
        <v>54</v>
      </c>
      <c r="B13" s="82">
        <v>0.6</v>
      </c>
      <c r="C13" s="15">
        <v>0.51666666666666705</v>
      </c>
      <c r="D13" s="15" t="s">
        <v>68</v>
      </c>
      <c r="E13" s="80">
        <f t="shared" si="2"/>
        <v>0.16129032258064424</v>
      </c>
      <c r="F13" s="83">
        <f t="shared" si="3"/>
        <v>8.3333333333332926E-2</v>
      </c>
    </row>
    <row r="14" spans="1:6" x14ac:dyDescent="0.3">
      <c r="A14" s="4" t="s">
        <v>62</v>
      </c>
      <c r="B14" s="82">
        <v>0.53333333333333333</v>
      </c>
      <c r="C14" s="15">
        <v>0.5</v>
      </c>
      <c r="D14" s="15">
        <v>0.66216216216216195</v>
      </c>
      <c r="E14" s="80">
        <f t="shared" si="0"/>
        <v>6.6666666666666652E-2</v>
      </c>
      <c r="F14" s="83">
        <f t="shared" si="1"/>
        <v>3.3333333333333326E-2</v>
      </c>
    </row>
    <row r="15" spans="1:6" ht="28.8" x14ac:dyDescent="0.3">
      <c r="A15" s="5" t="s">
        <v>55</v>
      </c>
      <c r="B15" s="90">
        <v>0.36666666666666664</v>
      </c>
      <c r="C15" s="41">
        <v>0.53333333333333299</v>
      </c>
      <c r="D15" s="41" t="s">
        <v>68</v>
      </c>
      <c r="E15" s="91">
        <f t="shared" si="0"/>
        <v>-0.31249999999999961</v>
      </c>
      <c r="F15" s="92">
        <f t="shared" si="1"/>
        <v>-0.16666666666666635</v>
      </c>
    </row>
    <row r="16" spans="1:6" x14ac:dyDescent="0.3">
      <c r="A16" s="12" t="s">
        <v>112</v>
      </c>
      <c r="B16" s="93">
        <f>AVERAGE(B2:B15)</f>
        <v>0.50238095238095226</v>
      </c>
      <c r="C16" s="93">
        <f>AVERAGE(C2:C15)</f>
        <v>0.53690476190476188</v>
      </c>
      <c r="D16" s="93">
        <f>AVERAGE(D2,D3,D4,D5,D6,D7,D8,D9,D10,D11,D12,D14)</f>
        <v>0.53196946946946955</v>
      </c>
      <c r="E16" s="79"/>
      <c r="F16" s="79"/>
    </row>
  </sheetData>
  <sortState xmlns:xlrd2="http://schemas.microsoft.com/office/spreadsheetml/2017/richdata2" ref="A2:F15">
    <sortCondition descending="1" ref="E2:E15"/>
  </sortState>
  <phoneticPr fontId="5" type="noConversion"/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K64"/>
  <sheetViews>
    <sheetView tabSelected="1" workbookViewId="0">
      <selection activeCell="F63" sqref="F63"/>
    </sheetView>
  </sheetViews>
  <sheetFormatPr defaultRowHeight="14.4" x14ac:dyDescent="0.3"/>
  <cols>
    <col min="1" max="1" width="4.77734375" style="40" customWidth="1"/>
    <col min="2" max="2" width="75.21875" style="8" customWidth="1"/>
    <col min="3" max="3" width="8.21875" style="1" customWidth="1"/>
    <col min="6" max="6" width="50.21875" customWidth="1"/>
  </cols>
  <sheetData>
    <row r="1" spans="1:37" s="1" customFormat="1" ht="28.8" x14ac:dyDescent="0.3">
      <c r="A1" s="102" t="s">
        <v>113</v>
      </c>
      <c r="B1" s="102" t="s">
        <v>114</v>
      </c>
      <c r="C1" s="102" t="s">
        <v>115</v>
      </c>
    </row>
    <row r="2" spans="1:37" s="10" customFormat="1" ht="28.8" x14ac:dyDescent="0.3">
      <c r="A2" s="12">
        <v>4</v>
      </c>
      <c r="B2" s="86" t="s">
        <v>76</v>
      </c>
      <c r="C2" s="22">
        <v>0.88235294117647056</v>
      </c>
    </row>
    <row r="3" spans="1:37" s="10" customFormat="1" ht="28.8" x14ac:dyDescent="0.3">
      <c r="A3" s="12">
        <v>1</v>
      </c>
      <c r="B3" s="86" t="s">
        <v>79</v>
      </c>
      <c r="C3" s="22">
        <v>0.79411764705882348</v>
      </c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52"/>
      <c r="AK3" s="52"/>
    </row>
    <row r="4" spans="1:37" s="10" customFormat="1" x14ac:dyDescent="0.3">
      <c r="A4" s="12">
        <v>16</v>
      </c>
      <c r="B4" s="103" t="s">
        <v>91</v>
      </c>
      <c r="C4" s="22">
        <v>0.77941176470588236</v>
      </c>
    </row>
    <row r="5" spans="1:37" s="10" customFormat="1" x14ac:dyDescent="0.3">
      <c r="A5" s="12">
        <v>26</v>
      </c>
      <c r="B5" s="86" t="s">
        <v>101</v>
      </c>
      <c r="C5" s="22">
        <v>0.76470588235294112</v>
      </c>
    </row>
    <row r="6" spans="1:37" s="10" customFormat="1" x14ac:dyDescent="0.3">
      <c r="A6" s="12">
        <v>3</v>
      </c>
      <c r="B6" s="86" t="s">
        <v>77</v>
      </c>
      <c r="C6" s="22">
        <v>0.73529411764705888</v>
      </c>
    </row>
    <row r="7" spans="1:37" s="10" customFormat="1" x14ac:dyDescent="0.3">
      <c r="A7" s="12">
        <v>13</v>
      </c>
      <c r="B7" s="86" t="s">
        <v>88</v>
      </c>
      <c r="C7" s="22">
        <v>0.73529411764705888</v>
      </c>
    </row>
    <row r="8" spans="1:37" s="10" customFormat="1" ht="28.8" x14ac:dyDescent="0.3">
      <c r="A8" s="12">
        <v>28</v>
      </c>
      <c r="B8" s="86" t="s">
        <v>103</v>
      </c>
      <c r="C8" s="22">
        <v>0.70588235294117652</v>
      </c>
    </row>
    <row r="9" spans="1:37" s="10" customFormat="1" x14ac:dyDescent="0.3">
      <c r="A9" s="12">
        <v>11</v>
      </c>
      <c r="B9" s="86" t="s">
        <v>86</v>
      </c>
      <c r="C9" s="22">
        <v>0.67647058823529416</v>
      </c>
    </row>
    <row r="10" spans="1:37" s="10" customFormat="1" ht="28.8" x14ac:dyDescent="0.3">
      <c r="A10" s="12">
        <v>27</v>
      </c>
      <c r="B10" s="86" t="s">
        <v>102</v>
      </c>
      <c r="C10" s="22">
        <v>0.67647058823529416</v>
      </c>
    </row>
    <row r="11" spans="1:37" s="10" customFormat="1" x14ac:dyDescent="0.3">
      <c r="A11" s="12">
        <v>9</v>
      </c>
      <c r="B11" s="86" t="s">
        <v>84</v>
      </c>
      <c r="C11" s="22">
        <v>0.6470588235294118</v>
      </c>
    </row>
    <row r="12" spans="1:37" s="10" customFormat="1" x14ac:dyDescent="0.3">
      <c r="A12" s="12">
        <v>10</v>
      </c>
      <c r="B12" s="86" t="s">
        <v>85</v>
      </c>
      <c r="C12" s="22">
        <v>0.63235294117647056</v>
      </c>
    </row>
    <row r="13" spans="1:37" s="10" customFormat="1" ht="28.8" x14ac:dyDescent="0.3">
      <c r="A13" s="12">
        <v>8</v>
      </c>
      <c r="B13" s="86" t="s">
        <v>83</v>
      </c>
      <c r="C13" s="22">
        <v>0.6029411764705882</v>
      </c>
    </row>
    <row r="14" spans="1:37" s="10" customFormat="1" ht="28.8" x14ac:dyDescent="0.3">
      <c r="A14" s="12">
        <v>7</v>
      </c>
      <c r="B14" s="86" t="s">
        <v>82</v>
      </c>
      <c r="C14" s="87">
        <v>0.52941176470588236</v>
      </c>
    </row>
    <row r="15" spans="1:37" s="10" customFormat="1" ht="28.8" x14ac:dyDescent="0.3">
      <c r="A15" s="12">
        <v>12</v>
      </c>
      <c r="B15" s="86" t="s">
        <v>87</v>
      </c>
      <c r="C15" s="22">
        <v>0.52941176470588236</v>
      </c>
    </row>
    <row r="16" spans="1:37" s="10" customFormat="1" x14ac:dyDescent="0.3">
      <c r="A16" s="12">
        <v>14</v>
      </c>
      <c r="B16" s="86" t="s">
        <v>89</v>
      </c>
      <c r="C16" s="22">
        <v>0.47058823529411764</v>
      </c>
    </row>
    <row r="17" spans="1:3" s="10" customFormat="1" ht="28.8" x14ac:dyDescent="0.3">
      <c r="A17" s="12">
        <v>5</v>
      </c>
      <c r="B17" s="86" t="s">
        <v>80</v>
      </c>
      <c r="C17" s="22">
        <v>0.45588235294117646</v>
      </c>
    </row>
    <row r="18" spans="1:3" s="10" customFormat="1" x14ac:dyDescent="0.3">
      <c r="A18" s="12">
        <v>21</v>
      </c>
      <c r="B18" s="86" t="s">
        <v>96</v>
      </c>
      <c r="C18" s="22">
        <v>0.44117647058823528</v>
      </c>
    </row>
    <row r="19" spans="1:3" s="10" customFormat="1" ht="28.8" x14ac:dyDescent="0.3">
      <c r="A19" s="12">
        <v>23</v>
      </c>
      <c r="B19" s="86" t="s">
        <v>98</v>
      </c>
      <c r="C19" s="22">
        <v>0.35294117647058826</v>
      </c>
    </row>
    <row r="20" spans="1:3" s="10" customFormat="1" ht="28.8" x14ac:dyDescent="0.3">
      <c r="A20" s="12">
        <v>22</v>
      </c>
      <c r="B20" s="86" t="s">
        <v>97</v>
      </c>
      <c r="C20" s="87">
        <v>0.30882352941176472</v>
      </c>
    </row>
    <row r="21" spans="1:3" s="10" customFormat="1" x14ac:dyDescent="0.3">
      <c r="A21" s="12">
        <v>25</v>
      </c>
      <c r="B21" s="86" t="s">
        <v>100</v>
      </c>
      <c r="C21" s="22">
        <v>0.23529411764705882</v>
      </c>
    </row>
    <row r="22" spans="1:3" s="10" customFormat="1" ht="28.8" x14ac:dyDescent="0.3">
      <c r="A22" s="12">
        <v>20</v>
      </c>
      <c r="B22" s="86" t="s">
        <v>95</v>
      </c>
      <c r="C22" s="22">
        <v>0.14705882352941177</v>
      </c>
    </row>
    <row r="23" spans="1:3" s="10" customFormat="1" ht="28.8" x14ac:dyDescent="0.3">
      <c r="A23" s="12">
        <v>29</v>
      </c>
      <c r="B23" s="86" t="s">
        <v>104</v>
      </c>
      <c r="C23" s="22">
        <v>0.11764705882352941</v>
      </c>
    </row>
    <row r="24" spans="1:3" s="10" customFormat="1" x14ac:dyDescent="0.3">
      <c r="A24" s="12">
        <v>2</v>
      </c>
      <c r="B24" s="86" t="s">
        <v>78</v>
      </c>
      <c r="C24" s="22">
        <v>8.8235294117647065E-2</v>
      </c>
    </row>
    <row r="25" spans="1:3" s="10" customFormat="1" x14ac:dyDescent="0.3">
      <c r="A25" s="12">
        <v>17</v>
      </c>
      <c r="B25" s="86" t="s">
        <v>92</v>
      </c>
      <c r="C25" s="22">
        <v>8.8235294117647065E-2</v>
      </c>
    </row>
    <row r="26" spans="1:3" s="10" customFormat="1" ht="28.8" x14ac:dyDescent="0.3">
      <c r="A26" s="12">
        <v>19</v>
      </c>
      <c r="B26" s="86" t="s">
        <v>94</v>
      </c>
      <c r="C26" s="22">
        <v>7.3529411764705885E-2</v>
      </c>
    </row>
    <row r="27" spans="1:3" s="10" customFormat="1" x14ac:dyDescent="0.3">
      <c r="A27" s="12">
        <v>18</v>
      </c>
      <c r="B27" s="86" t="s">
        <v>93</v>
      </c>
      <c r="C27" s="22">
        <v>5.8823529411764705E-2</v>
      </c>
    </row>
    <row r="28" spans="1:3" s="10" customFormat="1" ht="28.8" x14ac:dyDescent="0.3">
      <c r="A28" s="12">
        <v>24</v>
      </c>
      <c r="B28" s="86" t="s">
        <v>99</v>
      </c>
      <c r="C28" s="22">
        <v>5.8823529411764705E-2</v>
      </c>
    </row>
    <row r="29" spans="1:3" ht="28.8" x14ac:dyDescent="0.3">
      <c r="A29" s="12">
        <v>6</v>
      </c>
      <c r="B29" s="86" t="s">
        <v>81</v>
      </c>
      <c r="C29" s="22">
        <v>2.9411764705882353E-2</v>
      </c>
    </row>
    <row r="30" spans="1:3" x14ac:dyDescent="0.3">
      <c r="A30" s="12">
        <v>15</v>
      </c>
      <c r="B30" s="86" t="s">
        <v>90</v>
      </c>
      <c r="C30" s="22">
        <v>0</v>
      </c>
    </row>
    <row r="31" spans="1:3" x14ac:dyDescent="0.3">
      <c r="A31" s="12">
        <v>30</v>
      </c>
      <c r="B31" s="86" t="s">
        <v>105</v>
      </c>
      <c r="C31" s="87">
        <v>0</v>
      </c>
    </row>
    <row r="34" spans="2:4" x14ac:dyDescent="0.3">
      <c r="B34" s="79" t="s">
        <v>70</v>
      </c>
      <c r="C34" s="79">
        <v>2026</v>
      </c>
      <c r="D34" s="79">
        <v>2021</v>
      </c>
    </row>
    <row r="35" spans="2:4" ht="28.8" x14ac:dyDescent="0.3">
      <c r="B35" s="86" t="s">
        <v>79</v>
      </c>
      <c r="C35" s="22">
        <v>0.79411764705882348</v>
      </c>
      <c r="D35" s="22">
        <v>0.83333333333333337</v>
      </c>
    </row>
    <row r="36" spans="2:4" x14ac:dyDescent="0.3">
      <c r="B36" s="86" t="s">
        <v>78</v>
      </c>
      <c r="C36" s="22">
        <v>8.8235294117647065E-2</v>
      </c>
      <c r="D36" s="22">
        <v>0.51515151515151514</v>
      </c>
    </row>
    <row r="37" spans="2:4" x14ac:dyDescent="0.3">
      <c r="B37" s="86" t="s">
        <v>77</v>
      </c>
      <c r="C37" s="22">
        <v>0.73529411764705888</v>
      </c>
      <c r="D37" s="22">
        <v>0.95454545454545459</v>
      </c>
    </row>
    <row r="38" spans="2:4" ht="28.8" x14ac:dyDescent="0.3">
      <c r="B38" s="86" t="s">
        <v>76</v>
      </c>
      <c r="C38" s="22">
        <v>0.88235294117647056</v>
      </c>
      <c r="D38" s="22">
        <v>0.81818181818181823</v>
      </c>
    </row>
    <row r="39" spans="2:4" ht="28.8" x14ac:dyDescent="0.3">
      <c r="B39" s="86" t="s">
        <v>80</v>
      </c>
      <c r="C39" s="22">
        <v>0.45588235294117646</v>
      </c>
      <c r="D39" s="22">
        <v>0.5757575757575758</v>
      </c>
    </row>
    <row r="40" spans="2:4" ht="28.8" x14ac:dyDescent="0.3">
      <c r="B40" s="86" t="s">
        <v>81</v>
      </c>
      <c r="C40" s="22">
        <v>2.9411764705882353E-2</v>
      </c>
      <c r="D40" s="22">
        <v>4.5454545454545456E-2</v>
      </c>
    </row>
    <row r="41" spans="2:4" ht="28.8" x14ac:dyDescent="0.3">
      <c r="B41" s="86" t="s">
        <v>82</v>
      </c>
      <c r="C41" s="22">
        <v>0.52941176470588236</v>
      </c>
      <c r="D41" s="22">
        <v>0.16666666666666666</v>
      </c>
    </row>
    <row r="42" spans="2:4" ht="28.8" x14ac:dyDescent="0.3">
      <c r="B42" s="86" t="s">
        <v>83</v>
      </c>
      <c r="C42" s="22">
        <v>0.6029411764705882</v>
      </c>
      <c r="D42" s="22" t="s">
        <v>68</v>
      </c>
    </row>
    <row r="43" spans="2:4" x14ac:dyDescent="0.3">
      <c r="B43" s="86" t="s">
        <v>84</v>
      </c>
      <c r="C43" s="22">
        <v>0.6470588235294118</v>
      </c>
      <c r="D43" s="22">
        <v>0.89393939393939392</v>
      </c>
    </row>
    <row r="44" spans="2:4" x14ac:dyDescent="0.3">
      <c r="B44" s="86" t="s">
        <v>85</v>
      </c>
      <c r="C44" s="22">
        <v>0.63235294117647056</v>
      </c>
      <c r="D44" s="22">
        <v>0.74242424242424243</v>
      </c>
    </row>
    <row r="45" spans="2:4" x14ac:dyDescent="0.3">
      <c r="B45" s="86" t="s">
        <v>86</v>
      </c>
      <c r="C45" s="22">
        <v>0.67647058823529416</v>
      </c>
      <c r="D45" s="22">
        <v>0.96969696969696972</v>
      </c>
    </row>
    <row r="46" spans="2:4" ht="28.8" x14ac:dyDescent="0.3">
      <c r="B46" s="86" t="s">
        <v>87</v>
      </c>
      <c r="C46" s="22">
        <v>0.52941176470588236</v>
      </c>
      <c r="D46" s="22">
        <v>0.62121212121212122</v>
      </c>
    </row>
    <row r="47" spans="2:4" x14ac:dyDescent="0.3">
      <c r="B47" s="86" t="s">
        <v>88</v>
      </c>
      <c r="C47" s="22">
        <v>0.73529411764705888</v>
      </c>
      <c r="D47" s="22">
        <v>0.89393939393939392</v>
      </c>
    </row>
    <row r="48" spans="2:4" x14ac:dyDescent="0.3">
      <c r="B48" s="86" t="s">
        <v>89</v>
      </c>
      <c r="C48" s="22">
        <v>0.47058823529411764</v>
      </c>
      <c r="D48" s="22">
        <v>0.34848484848484851</v>
      </c>
    </row>
    <row r="49" spans="2:4" x14ac:dyDescent="0.3">
      <c r="B49" s="86" t="s">
        <v>90</v>
      </c>
      <c r="C49" s="22">
        <v>0</v>
      </c>
      <c r="D49" s="22">
        <v>0.12121212121212122</v>
      </c>
    </row>
    <row r="50" spans="2:4" x14ac:dyDescent="0.3">
      <c r="B50" s="103" t="s">
        <v>91</v>
      </c>
      <c r="C50" s="22">
        <v>0.77941176470588236</v>
      </c>
      <c r="D50" s="22">
        <v>0.72727272727272729</v>
      </c>
    </row>
    <row r="51" spans="2:4" x14ac:dyDescent="0.3">
      <c r="B51" s="86" t="s">
        <v>92</v>
      </c>
      <c r="C51" s="22">
        <v>8.8235294117647065E-2</v>
      </c>
      <c r="D51" s="22">
        <v>0.54545454545454541</v>
      </c>
    </row>
    <row r="52" spans="2:4" x14ac:dyDescent="0.3">
      <c r="B52" s="86" t="s">
        <v>93</v>
      </c>
      <c r="C52" s="22">
        <v>5.8823529411764705E-2</v>
      </c>
      <c r="D52" s="22">
        <v>0.54545454545454541</v>
      </c>
    </row>
    <row r="53" spans="2:4" ht="28.8" x14ac:dyDescent="0.3">
      <c r="B53" s="86" t="s">
        <v>94</v>
      </c>
      <c r="C53" s="22">
        <v>7.3529411764705885E-2</v>
      </c>
      <c r="D53" s="22">
        <v>4.5454545454545456E-2</v>
      </c>
    </row>
    <row r="54" spans="2:4" ht="28.8" x14ac:dyDescent="0.3">
      <c r="B54" s="86" t="s">
        <v>95</v>
      </c>
      <c r="C54" s="22">
        <v>0.14705882352941177</v>
      </c>
      <c r="D54" s="22">
        <v>0.18181818181818182</v>
      </c>
    </row>
    <row r="55" spans="2:4" x14ac:dyDescent="0.3">
      <c r="B55" s="86" t="s">
        <v>96</v>
      </c>
      <c r="C55" s="22">
        <v>0.44117647058823528</v>
      </c>
      <c r="D55" s="22">
        <v>0.45454545454545453</v>
      </c>
    </row>
    <row r="56" spans="2:4" ht="28.8" x14ac:dyDescent="0.3">
      <c r="B56" s="86" t="s">
        <v>97</v>
      </c>
      <c r="C56" s="22">
        <v>0.30882352941176472</v>
      </c>
      <c r="D56" s="22">
        <v>0.24242424242424243</v>
      </c>
    </row>
    <row r="57" spans="2:4" ht="28.8" x14ac:dyDescent="0.3">
      <c r="B57" s="86" t="s">
        <v>98</v>
      </c>
      <c r="C57" s="22">
        <v>0.35294117647058826</v>
      </c>
      <c r="D57" s="22">
        <v>0.31818181818181818</v>
      </c>
    </row>
    <row r="58" spans="2:4" ht="28.8" x14ac:dyDescent="0.3">
      <c r="B58" s="86" t="s">
        <v>99</v>
      </c>
      <c r="C58" s="22">
        <v>5.8823529411764705E-2</v>
      </c>
      <c r="D58" s="22">
        <v>0.10606060606060606</v>
      </c>
    </row>
    <row r="59" spans="2:4" x14ac:dyDescent="0.3">
      <c r="B59" s="86" t="s">
        <v>100</v>
      </c>
      <c r="C59" s="22">
        <v>0.23529411764705882</v>
      </c>
      <c r="D59" s="12" t="s">
        <v>68</v>
      </c>
    </row>
    <row r="60" spans="2:4" x14ac:dyDescent="0.3">
      <c r="B60" s="86" t="s">
        <v>101</v>
      </c>
      <c r="C60" s="22">
        <v>0.76470588235294112</v>
      </c>
      <c r="D60" s="22">
        <v>0.96969696969696972</v>
      </c>
    </row>
    <row r="61" spans="2:4" ht="28.8" x14ac:dyDescent="0.3">
      <c r="B61" s="86" t="s">
        <v>102</v>
      </c>
      <c r="C61" s="22">
        <v>0.67647058823529416</v>
      </c>
      <c r="D61" s="22">
        <v>0.81818181818181823</v>
      </c>
    </row>
    <row r="62" spans="2:4" ht="28.8" x14ac:dyDescent="0.3">
      <c r="B62" s="86" t="s">
        <v>103</v>
      </c>
      <c r="C62" s="22">
        <v>0.70588235294117652</v>
      </c>
      <c r="D62" s="22">
        <v>0.83333333333333337</v>
      </c>
    </row>
    <row r="63" spans="2:4" ht="28.8" x14ac:dyDescent="0.3">
      <c r="B63" s="86" t="s">
        <v>104</v>
      </c>
      <c r="C63" s="22">
        <v>0.11764705882352941</v>
      </c>
      <c r="D63" s="22">
        <v>9.0909090909090912E-2</v>
      </c>
    </row>
    <row r="64" spans="2:4" x14ac:dyDescent="0.3">
      <c r="B64" s="86" t="s">
        <v>105</v>
      </c>
      <c r="C64" s="22">
        <v>0</v>
      </c>
      <c r="D64" s="22">
        <v>0</v>
      </c>
    </row>
  </sheetData>
  <sortState xmlns:xlrd2="http://schemas.microsoft.com/office/spreadsheetml/2017/richdata2" ref="A2:C31">
    <sortCondition descending="1" ref="C2:C31"/>
  </sortState>
  <pageMargins left="0.7" right="0.7" top="0.75" bottom="0.75" header="0.3" footer="0.3"/>
  <pageSetup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F4D70-07E3-4410-80AA-29374F346971}">
  <dimension ref="A1:C26"/>
  <sheetViews>
    <sheetView workbookViewId="0">
      <selection activeCell="C26" sqref="A1:C26"/>
    </sheetView>
  </sheetViews>
  <sheetFormatPr defaultRowHeight="14.4" x14ac:dyDescent="0.3"/>
  <cols>
    <col min="1" max="1" width="15.44140625" style="51" customWidth="1"/>
    <col min="2" max="3" width="12" style="51" customWidth="1"/>
  </cols>
  <sheetData>
    <row r="1" spans="1:3" ht="35.4" customHeight="1" x14ac:dyDescent="0.3">
      <c r="A1" s="42" t="s">
        <v>5</v>
      </c>
      <c r="B1" s="43" t="s">
        <v>27</v>
      </c>
      <c r="C1" s="44" t="s">
        <v>28</v>
      </c>
    </row>
    <row r="2" spans="1:3" ht="21" customHeight="1" x14ac:dyDescent="0.3">
      <c r="A2" s="45" t="s">
        <v>17</v>
      </c>
      <c r="B2" s="46">
        <v>0.75</v>
      </c>
      <c r="C2" s="47"/>
    </row>
    <row r="3" spans="1:3" ht="21" customHeight="1" x14ac:dyDescent="0.3">
      <c r="A3" s="45" t="s">
        <v>21</v>
      </c>
      <c r="B3" s="46">
        <v>0.68333333333333335</v>
      </c>
      <c r="C3" s="47"/>
    </row>
    <row r="4" spans="1:3" ht="21" customHeight="1" x14ac:dyDescent="0.3">
      <c r="A4" s="45" t="s">
        <v>4</v>
      </c>
      <c r="B4" s="46">
        <v>0.63333333333333341</v>
      </c>
      <c r="C4" s="47">
        <v>0.628</v>
      </c>
    </row>
    <row r="5" spans="1:3" ht="21" customHeight="1" x14ac:dyDescent="0.3">
      <c r="A5" s="45" t="s">
        <v>8</v>
      </c>
      <c r="B5" s="46">
        <v>0.62777777777777777</v>
      </c>
      <c r="C5" s="47"/>
    </row>
    <row r="6" spans="1:3" ht="21" customHeight="1" x14ac:dyDescent="0.3">
      <c r="A6" s="45" t="s">
        <v>11</v>
      </c>
      <c r="B6" s="46">
        <v>0.62777777777777777</v>
      </c>
      <c r="C6" s="47"/>
    </row>
    <row r="7" spans="1:3" ht="21" customHeight="1" x14ac:dyDescent="0.3">
      <c r="A7" s="45" t="s">
        <v>2</v>
      </c>
      <c r="B7" s="46">
        <v>0.57916666666666661</v>
      </c>
      <c r="C7" s="47">
        <v>0.51100000000000001</v>
      </c>
    </row>
    <row r="8" spans="1:3" ht="21" customHeight="1" x14ac:dyDescent="0.3">
      <c r="A8" s="45" t="s">
        <v>14</v>
      </c>
      <c r="B8" s="46">
        <v>0.56666666666666665</v>
      </c>
      <c r="C8" s="47"/>
    </row>
    <row r="9" spans="1:3" ht="21" customHeight="1" x14ac:dyDescent="0.3">
      <c r="A9" s="45" t="s">
        <v>20</v>
      </c>
      <c r="B9" s="46">
        <v>0.55000000000000004</v>
      </c>
      <c r="C9" s="47"/>
    </row>
    <row r="10" spans="1:3" ht="21" customHeight="1" x14ac:dyDescent="0.3">
      <c r="A10" s="45" t="s">
        <v>1</v>
      </c>
      <c r="B10" s="46">
        <v>0.54285714285714293</v>
      </c>
      <c r="C10" s="47">
        <v>0.61699999999999999</v>
      </c>
    </row>
    <row r="11" spans="1:3" ht="21" customHeight="1" x14ac:dyDescent="0.3">
      <c r="A11" s="45" t="s">
        <v>7</v>
      </c>
      <c r="B11" s="46">
        <v>0.5</v>
      </c>
      <c r="C11" s="47"/>
    </row>
    <row r="12" spans="1:3" ht="21" customHeight="1" x14ac:dyDescent="0.3">
      <c r="A12" s="45" t="s">
        <v>13</v>
      </c>
      <c r="B12" s="46">
        <v>0.5</v>
      </c>
      <c r="C12" s="47"/>
    </row>
    <row r="13" spans="1:3" ht="21" customHeight="1" x14ac:dyDescent="0.3">
      <c r="A13" s="45" t="s">
        <v>15</v>
      </c>
      <c r="B13" s="46">
        <v>0.48333333333333334</v>
      </c>
      <c r="C13" s="47"/>
    </row>
    <row r="14" spans="1:3" ht="21" customHeight="1" x14ac:dyDescent="0.3">
      <c r="A14" s="45" t="s">
        <v>6</v>
      </c>
      <c r="B14" s="46">
        <v>0.4777777777777778</v>
      </c>
      <c r="C14" s="47"/>
    </row>
    <row r="15" spans="1:3" ht="21" customHeight="1" x14ac:dyDescent="0.3">
      <c r="A15" s="45" t="s">
        <v>9</v>
      </c>
      <c r="B15" s="46">
        <v>0.4777777777777778</v>
      </c>
      <c r="C15" s="47"/>
    </row>
    <row r="16" spans="1:3" ht="21" customHeight="1" x14ac:dyDescent="0.3">
      <c r="A16" s="45" t="s">
        <v>3</v>
      </c>
      <c r="B16" s="46">
        <v>0.46666666666666667</v>
      </c>
      <c r="C16" s="47">
        <v>0.53900000000000003</v>
      </c>
    </row>
    <row r="17" spans="1:3" ht="21" customHeight="1" x14ac:dyDescent="0.3">
      <c r="A17" s="45" t="s">
        <v>26</v>
      </c>
      <c r="B17" s="46">
        <v>0.45</v>
      </c>
      <c r="C17" s="47"/>
    </row>
    <row r="18" spans="1:3" ht="21" customHeight="1" x14ac:dyDescent="0.3">
      <c r="A18" s="45" t="s">
        <v>18</v>
      </c>
      <c r="B18" s="46">
        <v>0.44166666666666665</v>
      </c>
      <c r="C18" s="47"/>
    </row>
    <row r="19" spans="1:3" ht="21" customHeight="1" x14ac:dyDescent="0.3">
      <c r="A19" s="45" t="s">
        <v>12</v>
      </c>
      <c r="B19" s="46">
        <v>0.3666666666666667</v>
      </c>
      <c r="C19" s="47"/>
    </row>
    <row r="20" spans="1:3" ht="21" customHeight="1" x14ac:dyDescent="0.3">
      <c r="A20" s="45" t="s">
        <v>24</v>
      </c>
      <c r="B20" s="46">
        <v>0.35</v>
      </c>
      <c r="C20" s="47"/>
    </row>
    <row r="21" spans="1:3" ht="21" customHeight="1" x14ac:dyDescent="0.3">
      <c r="A21" s="45" t="s">
        <v>10</v>
      </c>
      <c r="B21" s="46">
        <v>0.33333333333333337</v>
      </c>
      <c r="C21" s="47"/>
    </row>
    <row r="22" spans="1:3" ht="21" customHeight="1" x14ac:dyDescent="0.3">
      <c r="A22" s="45" t="s">
        <v>19</v>
      </c>
      <c r="B22" s="46">
        <v>0.28333333333333333</v>
      </c>
      <c r="C22" s="47"/>
    </row>
    <row r="23" spans="1:3" ht="21" customHeight="1" x14ac:dyDescent="0.3">
      <c r="A23" s="45" t="s">
        <v>25</v>
      </c>
      <c r="B23" s="46">
        <v>6.6666666666666666E-2</v>
      </c>
      <c r="C23" s="47"/>
    </row>
    <row r="24" spans="1:3" ht="21" customHeight="1" x14ac:dyDescent="0.3">
      <c r="A24" s="45" t="s">
        <v>16</v>
      </c>
      <c r="B24" s="46">
        <v>4.1666666666666671E-2</v>
      </c>
      <c r="C24" s="47"/>
    </row>
    <row r="25" spans="1:3" ht="21" customHeight="1" x14ac:dyDescent="0.3">
      <c r="A25" s="45" t="s">
        <v>23</v>
      </c>
      <c r="B25" s="46">
        <v>3.3333333333333333E-2</v>
      </c>
      <c r="C25" s="47"/>
    </row>
    <row r="26" spans="1:3" ht="21" customHeight="1" thickBot="1" x14ac:dyDescent="0.35">
      <c r="A26" s="48" t="s">
        <v>22</v>
      </c>
      <c r="B26" s="49">
        <v>0</v>
      </c>
      <c r="C26" s="50"/>
    </row>
  </sheetData>
  <sortState xmlns:xlrd2="http://schemas.microsoft.com/office/spreadsheetml/2017/richdata2" ref="A2:C26">
    <sortCondition descending="1" ref="B2:B2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Petra - all data</vt:lpstr>
      <vt:lpstr>SOEs' ranking</vt:lpstr>
      <vt:lpstr>Comparison 2026 - 2021 - 2019</vt:lpstr>
      <vt:lpstr>Indicators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Zlatko</dc:creator>
  <cp:lastModifiedBy>Zlatko Minić (TI RS)</cp:lastModifiedBy>
  <dcterms:created xsi:type="dcterms:W3CDTF">2019-04-09T07:36:28Z</dcterms:created>
  <dcterms:modified xsi:type="dcterms:W3CDTF">2026-10-16T07:10:50Z</dcterms:modified>
</cp:coreProperties>
</file>