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Nemci\"/>
    </mc:Choice>
  </mc:AlternateContent>
  <xr:revisionPtr revIDLastSave="0" documentId="13_ncr:1_{EF529E99-501A-4D54-A727-7D7137E363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tra - svi podaci" sheetId="1" r:id="rId1"/>
    <sheet name="Rangiranje preduzeća" sheetId="4" r:id="rId2"/>
    <sheet name="Poređenje 2025 - 2021 - 2019" sheetId="8" r:id="rId3"/>
    <sheet name="Prosek gradova i opština" sheetId="6" r:id="rId4"/>
    <sheet name="Indikatori" sheetId="3" r:id="rId5"/>
    <sheet name="Sheet2" sheetId="10" r:id="rId6"/>
  </sheets>
  <calcPr calcId="191029"/>
</workbook>
</file>

<file path=xl/calcChain.xml><?xml version="1.0" encoding="utf-8"?>
<calcChain xmlns="http://schemas.openxmlformats.org/spreadsheetml/2006/main">
  <c r="F14" i="8" l="1"/>
  <c r="E14" i="8"/>
  <c r="D14" i="8"/>
  <c r="C14" i="8"/>
  <c r="B14" i="8"/>
  <c r="AI65" i="1"/>
  <c r="E3" i="8"/>
  <c r="F3" i="8"/>
  <c r="E4" i="8"/>
  <c r="F4" i="8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2" i="8"/>
  <c r="F2" i="8"/>
  <c r="E65" i="1" l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D65" i="1"/>
  <c r="AH6" i="1" l="1"/>
  <c r="AI6" i="1" s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5" i="1"/>
  <c r="AI45" i="1" s="1"/>
  <c r="AH46" i="1"/>
  <c r="AI46" i="1" s="1"/>
  <c r="AH47" i="1"/>
  <c r="AI47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H58" i="1"/>
  <c r="AI58" i="1" s="1"/>
  <c r="AH59" i="1"/>
  <c r="AI59" i="1" s="1"/>
  <c r="AH60" i="1"/>
  <c r="AI60" i="1" s="1"/>
  <c r="AH61" i="1"/>
  <c r="AI61" i="1" s="1"/>
  <c r="AH62" i="1"/>
  <c r="AI62" i="1" s="1"/>
  <c r="AH63" i="1"/>
  <c r="AI63" i="1" s="1"/>
  <c r="AH4" i="1" l="1"/>
  <c r="AI4" i="1" s="1"/>
  <c r="AH5" i="1"/>
  <c r="AI5" i="1" s="1"/>
  <c r="AH64" i="1"/>
  <c r="AI64" i="1" s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<sst xmlns="http://schemas.openxmlformats.org/spreadsheetml/2006/main" count="396" uniqueCount="142">
  <si>
    <t>S</t>
  </si>
  <si>
    <t>Total:</t>
  </si>
  <si>
    <t>Vodovod i kanalizacija Kragujevac</t>
  </si>
  <si>
    <t>JKP Šumadija Kragujevac</t>
  </si>
  <si>
    <t xml:space="preserve">A – Položaj  </t>
  </si>
  <si>
    <t>B – Poslovanje</t>
  </si>
  <si>
    <t xml:space="preserve">D – Dostupnost podataka </t>
  </si>
  <si>
    <t xml:space="preserve">Da li je sproveden javni konkurs za izbor direktora? </t>
  </si>
  <si>
    <t xml:space="preserve">Da li je na sajtu objavljen popis imovine (ili informacija o najvažnijim/najvrednijim delovima imovine - nekretnine, vozila i sl) preduzeća? </t>
  </si>
  <si>
    <t>Da li je na sajtu objavljen godišnji plan/program rada preduzeća?</t>
  </si>
  <si>
    <t>Da li je na sajtu objavljen godišnji izveštaj o radu preduzeća?</t>
  </si>
  <si>
    <t>Da li je na sajtu objavljen cenovnik usluga koje pruža preduzeće?</t>
  </si>
  <si>
    <t xml:space="preserve">Da li je na sajtu objavljen izveštaj o reviziji finansijskih izveštaja za prethodnih 3-5 godina? </t>
  </si>
  <si>
    <t xml:space="preserve">Da li je na sajtu objavljena informacija o politici naplate potraživanja preduzeća? </t>
  </si>
  <si>
    <t>Da li je na sajtu objavljen plan javnih nabavki za tekuću godinu?</t>
  </si>
  <si>
    <t xml:space="preserve">Da li su pozivi za javne nabavke objavljeni na sajtu? </t>
  </si>
  <si>
    <t xml:space="preserve">Da li su obrazložene odluke o dodeli ugovora za javne nabavke objavljene na sajtu? </t>
  </si>
  <si>
    <t>Da li su na sajtu objavljeni podaci (kontakt) o osobi zaduženoj za postupanje sa prijavama uzbunjivača?</t>
  </si>
  <si>
    <t>Da li postoji posebna stranica (podstranica) na sajtu preduzeća, posvećena javnim nabavkama?</t>
  </si>
  <si>
    <t xml:space="preserve">Da li su ugovori za pravne usluge (namena, iznos i sl) objavljeni na sajtu? </t>
  </si>
  <si>
    <t>Da li je na sajtu objavljen pravilnik/vodič za uzbunjivanje/uzbunjivače?</t>
  </si>
  <si>
    <t>Gradsko saobraćajno preduzeće Beograd</t>
  </si>
  <si>
    <t>Beogradski vodovod i kanalizacija Beograd</t>
  </si>
  <si>
    <t>Beogradske elektrane Beograd</t>
  </si>
  <si>
    <t>Mediana Niš</t>
  </si>
  <si>
    <t>Beograd</t>
  </si>
  <si>
    <t>Niš</t>
  </si>
  <si>
    <t>Novi Sad</t>
  </si>
  <si>
    <t>Kragujevac</t>
  </si>
  <si>
    <t xml:space="preserve">Da li je na sajtu dostupan broj zaposlenih u preduzeću?  </t>
  </si>
  <si>
    <t xml:space="preserve">Da li su na sajtu objavljeni podaci o dugovima i kreditima preduzeća? </t>
  </si>
  <si>
    <t xml:space="preserve">Da li su na sajtu objavljeni podaci o novčanim potraživanjima preduzeća? </t>
  </si>
  <si>
    <t xml:space="preserve">Da li je na sajtu objavljen akt kojim se utvrđuje interna struktura preduzeća, broj zaposlenih i opis njihovih radnih mesta (sistematizacija)? </t>
  </si>
  <si>
    <t>Da li su podaci o troškovima sponzorstava objavljeni na sajtu?    (ili je dostupna informacija da preduzeće ne dodeljuje sponzorstva)</t>
  </si>
  <si>
    <t>Da li su podaci o troškovima reklamiranja, konsultantskim uslugama i marketinga objavljeni na sajtu?  (ili je dostupna informacija da preduzeće nema ove troškove)</t>
  </si>
  <si>
    <t>Da li su ugovori za reklamiranje, konsultantske usluge i marketing objavljeni na sajtu? (ili je dostupna informacija da preduzeće nema ove troškove)</t>
  </si>
  <si>
    <t>Da li je na sajtu dostupna jasna strategija preduzeća koja opisuje njegov cilj poslovanja/osnivanja i načine ostvarivanja strategije?  (osnivački akt, strategija, višegodišnji program poslovanja)</t>
  </si>
  <si>
    <t>Da li je na sajtu objavljen i postoji li individualna politika (pravilnik) preduzeća u vezi sa korišćenjem službenih automobila?  (zahtev nakon uvida, u okviru verifikacije)</t>
  </si>
  <si>
    <t>C - Procedure</t>
  </si>
  <si>
    <t>Indikator</t>
  </si>
  <si>
    <t>Prosečna ocena</t>
  </si>
  <si>
    <t>Preduzeće</t>
  </si>
  <si>
    <t>Ocena</t>
  </si>
  <si>
    <t>JLS</t>
  </si>
  <si>
    <t>Preduzeća</t>
  </si>
  <si>
    <t>Ocene PETRA 2021</t>
  </si>
  <si>
    <t>Nominalni rast ocene</t>
  </si>
  <si>
    <t xml:space="preserve">Prosek: </t>
  </si>
  <si>
    <t xml:space="preserve">Da li su na sajtu dostupni profesionalni CV-jevi menadžmenta - direktora i članova NO? </t>
  </si>
  <si>
    <t xml:space="preserve">Da li su javno dostupni zapisnici sa sednica  nadzornih tela preduzeća  u proteklih 12 meseci? </t>
  </si>
  <si>
    <t>Sve informacije tražene su na sajtovima preduzeća. Informacija pronađena na sajtu znači ocenu 2. Informacija koja nije dostupna na sajtu, a dobijena je naknadnom verifikacijom  znači ocenu 1.</t>
  </si>
  <si>
    <t>Beograd put</t>
  </si>
  <si>
    <t>JKP Zelenilo Sombor</t>
  </si>
  <si>
    <t>JKP Čistoća Sombor</t>
  </si>
  <si>
    <t>JKP Parking servis Sombor</t>
  </si>
  <si>
    <t>JP Kikinda</t>
  </si>
  <si>
    <t>JP Toplana Kikinda</t>
  </si>
  <si>
    <t>JP Autoprevoz Kikinda</t>
  </si>
  <si>
    <t>JKP Vodovod i kanalizacija Novi Sad</t>
  </si>
  <si>
    <t>JGSP Novi Sad</t>
  </si>
  <si>
    <t>JP Sportski i poslovni centar Vojvodina Novi Sad</t>
  </si>
  <si>
    <t>JKP Čistoća Novi Sad</t>
  </si>
  <si>
    <t>JKP Novosadska toplana</t>
  </si>
  <si>
    <t>JP Urbanizam Kragujevac</t>
  </si>
  <si>
    <t>JKP Vodovod Užice</t>
  </si>
  <si>
    <t>JKP Gradska toplana Užice</t>
  </si>
  <si>
    <t>JKP Niskogradnja Užice</t>
  </si>
  <si>
    <t>JKP za vodovod i kanalizaciju Naissus Niš</t>
  </si>
  <si>
    <t>JKP Parking servis Niš</t>
  </si>
  <si>
    <t>JKP Gradska toplana Niš</t>
  </si>
  <si>
    <t>JKP Gradska toplana Novi Pazar</t>
  </si>
  <si>
    <t>JKP Gradska čistoća Beograd</t>
  </si>
  <si>
    <t>JKP Gradska čistoća Novi Pazar</t>
  </si>
  <si>
    <t>JKP Parking servis Novi Pazar</t>
  </si>
  <si>
    <t>JKP Gradski vodovod Prokuplje</t>
  </si>
  <si>
    <t>JP za urbanizam i uređenje grada Prokuplje</t>
  </si>
  <si>
    <t>JKP Vodovod Leskovac</t>
  </si>
  <si>
    <t>JKP Toplana Leskovac</t>
  </si>
  <si>
    <t>JKP Komunalac Leskovac</t>
  </si>
  <si>
    <t>JP Vodovod Vranje</t>
  </si>
  <si>
    <t>JKP Parking servis  Vranje</t>
  </si>
  <si>
    <t>JKP Komrad Vranje</t>
  </si>
  <si>
    <t>JKP Toplana Bor</t>
  </si>
  <si>
    <t>JKP Vodovod Bor</t>
  </si>
  <si>
    <t>JP Komunalac  Kanjiža</t>
  </si>
  <si>
    <t>JP Toplana</t>
  </si>
  <si>
    <t xml:space="preserve">JP Komunalac </t>
  </si>
  <si>
    <t>JP Naš stan</t>
  </si>
  <si>
    <t>JP PRC Relaks</t>
  </si>
  <si>
    <t>JKP Dunav</t>
  </si>
  <si>
    <t>JKP Gornji Milanovac</t>
  </si>
  <si>
    <t>JP za izgradnju opštine Gornji Milanovac</t>
  </si>
  <si>
    <t>JP Komunalac</t>
  </si>
  <si>
    <t>JP Jedinstvo</t>
  </si>
  <si>
    <t>JP za komunalne delatnosti Badnjevo</t>
  </si>
  <si>
    <t>JKP Raška</t>
  </si>
  <si>
    <t>JKP Putevi</t>
  </si>
  <si>
    <t>JKP Ribariće</t>
  </si>
  <si>
    <t>JKSP Gradac</t>
  </si>
  <si>
    <t>JKP Žitorađa</t>
  </si>
  <si>
    <t>JKP Rasina</t>
  </si>
  <si>
    <t>JKP Blace</t>
  </si>
  <si>
    <t>Ocene PETRA 2025</t>
  </si>
  <si>
    <t>JP Vodovod Surdulica</t>
  </si>
  <si>
    <t>Sombor</t>
  </si>
  <si>
    <t>Kikinda</t>
  </si>
  <si>
    <t>Užice</t>
  </si>
  <si>
    <t>Novi Pazar</t>
  </si>
  <si>
    <t>Prokuplje</t>
  </si>
  <si>
    <t>Leskovac</t>
  </si>
  <si>
    <t>Vranje</t>
  </si>
  <si>
    <t>Bor</t>
  </si>
  <si>
    <t>Kanjiža</t>
  </si>
  <si>
    <t>Bečej</t>
  </si>
  <si>
    <t>Kovačica</t>
  </si>
  <si>
    <t>Veliko Gradište</t>
  </si>
  <si>
    <t>Gornji Milanovac</t>
  </si>
  <si>
    <t>Kladovo</t>
  </si>
  <si>
    <t>Negotin</t>
  </si>
  <si>
    <t>Raška</t>
  </si>
  <si>
    <t>Tutin</t>
  </si>
  <si>
    <t>Žitorađa</t>
  </si>
  <si>
    <t>Brus</t>
  </si>
  <si>
    <t>Blace</t>
  </si>
  <si>
    <t>Surdulica</t>
  </si>
  <si>
    <t>JKP Zelenilo Beograd</t>
  </si>
  <si>
    <t>Gradsko stambeno Beograd</t>
  </si>
  <si>
    <t>Da li je na sajtu dostupan dokument koji jasno opisuje nadležnost (delatnost)  preduzeća? (statut)</t>
  </si>
  <si>
    <t>Da li su na sajtu objavljeni kvartalni izveštaji o sprovođenjju programa rada?</t>
  </si>
  <si>
    <t xml:space="preserve">Da li je na sajtu objavljen i postoji li individualna politika (pravilnik) preduzeća u vezi sa troškovima reprezentacije? </t>
  </si>
  <si>
    <t xml:space="preserve">Da li je na sajtu objavljena  odluka o izboru/postavljenju direktora preduzeća? </t>
  </si>
  <si>
    <t>Potiski vodovod - TISZA MENTI VIZMUVEK DOO</t>
  </si>
  <si>
    <t>Ocene 
PETRA 2019 sa tadašnjim indikatorima</t>
  </si>
  <si>
    <t xml:space="preserve">Ocene 
PETRA 2021 </t>
  </si>
  <si>
    <t>Ocene PETRA 2019</t>
  </si>
  <si>
    <t>Realni rast ocene 2025/2021</t>
  </si>
  <si>
    <t>Prosek PETRA 2025</t>
  </si>
  <si>
    <t>Prosek PETRA 2021</t>
  </si>
  <si>
    <t>JKP Putevi Raška</t>
  </si>
  <si>
    <t xml:space="preserve">JKP Putevi Raška </t>
  </si>
  <si>
    <t xml:space="preserve">Da li su na sajtu dostupne osnovne informacije (imena, funkcije, kontakti) o menadžmentu - direktoru i članovima NO? </t>
  </si>
  <si>
    <t>Broj 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</si>
</sst>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164" fontId="7" fillId="8" borderId="6" xfId="0" applyNumberFormat="1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7" fillId="6" borderId="2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164" fontId="7" fillId="0" borderId="47" xfId="0" applyNumberFormat="1" applyFont="1" applyFill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164" fontId="7" fillId="0" borderId="3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164" fontId="7" fillId="0" borderId="51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/>
    </xf>
    <xf numFmtId="164" fontId="7" fillId="0" borderId="52" xfId="0" applyNumberFormat="1" applyFont="1" applyFill="1" applyBorder="1" applyAlignment="1">
      <alignment horizontal="center" vertical="center"/>
    </xf>
    <xf numFmtId="164" fontId="7" fillId="0" borderId="53" xfId="0" applyNumberFormat="1" applyFont="1" applyFill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 wrapText="1"/>
    </xf>
    <xf numFmtId="164" fontId="0" fillId="0" borderId="41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left" vertical="top" wrapText="1"/>
    </xf>
    <xf numFmtId="0" fontId="0" fillId="0" borderId="32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4" fillId="0" borderId="16" xfId="0" applyFont="1" applyFill="1" applyBorder="1" applyAlignment="1">
      <alignment vertical="top" wrapText="1"/>
    </xf>
    <xf numFmtId="0" fontId="0" fillId="0" borderId="35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34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center" wrapText="1"/>
    </xf>
    <xf numFmtId="164" fontId="0" fillId="0" borderId="26" xfId="0" applyNumberFormat="1" applyFill="1" applyBorder="1" applyAlignment="1">
      <alignment horizontal="center" vertical="top" wrapText="1"/>
    </xf>
    <xf numFmtId="164" fontId="0" fillId="0" borderId="35" xfId="0" applyNumberForma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0" fillId="0" borderId="32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Fill="1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 wrapText="1"/>
    </xf>
    <xf numFmtId="164" fontId="7" fillId="6" borderId="38" xfId="0" applyNumberFormat="1" applyFont="1" applyFill="1" applyBorder="1" applyAlignment="1">
      <alignment horizontal="center" vertical="center"/>
    </xf>
    <xf numFmtId="164" fontId="7" fillId="6" borderId="2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0" fillId="0" borderId="25" xfId="0" applyBorder="1"/>
    <xf numFmtId="164" fontId="0" fillId="0" borderId="26" xfId="0" applyNumberFormat="1" applyBorder="1" applyAlignment="1">
      <alignment horizontal="center"/>
    </xf>
    <xf numFmtId="164" fontId="7" fillId="3" borderId="25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0" xfId="0" applyFont="1"/>
    <xf numFmtId="164" fontId="0" fillId="0" borderId="6" xfId="0" applyNumberForma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9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8"/>
  <sheetViews>
    <sheetView tabSelected="1" zoomScale="85" zoomScaleNormal="85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H4" sqref="H4"/>
    </sheetView>
  </sheetViews>
  <sheetFormatPr defaultColWidth="9.109375" defaultRowHeight="14.4" x14ac:dyDescent="0.3"/>
  <cols>
    <col min="1" max="1" width="9.109375" style="1"/>
    <col min="2" max="2" width="14.5546875" style="2" customWidth="1"/>
    <col min="3" max="3" width="23" style="1" customWidth="1"/>
    <col min="4" max="33" width="15.109375" style="1" customWidth="1"/>
    <col min="34" max="34" width="9.109375" style="1" customWidth="1"/>
    <col min="35" max="36" width="11.77734375" style="17" customWidth="1"/>
    <col min="37" max="37" width="11.77734375" style="1" customWidth="1"/>
    <col min="38" max="16384" width="9.109375" style="1"/>
  </cols>
  <sheetData>
    <row r="1" spans="1:37" ht="15" thickBot="1" x14ac:dyDescent="0.35">
      <c r="A1" s="7"/>
      <c r="B1" s="8"/>
      <c r="C1" s="4"/>
      <c r="D1" s="67" t="s">
        <v>4</v>
      </c>
      <c r="E1" s="67"/>
      <c r="F1" s="67"/>
      <c r="G1" s="67"/>
      <c r="H1" s="67"/>
      <c r="I1" s="67"/>
      <c r="J1" s="67"/>
      <c r="K1" s="68"/>
      <c r="L1" s="69" t="s">
        <v>5</v>
      </c>
      <c r="M1" s="67"/>
      <c r="N1" s="67"/>
      <c r="O1" s="67"/>
      <c r="P1" s="67"/>
      <c r="Q1" s="67"/>
      <c r="R1" s="67"/>
      <c r="S1" s="67"/>
      <c r="T1" s="67"/>
      <c r="U1" s="67"/>
      <c r="V1" s="67"/>
      <c r="W1" s="70" t="s">
        <v>38</v>
      </c>
      <c r="X1" s="71"/>
      <c r="Y1" s="71"/>
      <c r="Z1" s="72"/>
      <c r="AA1" s="67" t="s">
        <v>6</v>
      </c>
      <c r="AB1" s="67"/>
      <c r="AC1" s="67"/>
      <c r="AD1" s="67"/>
      <c r="AE1" s="67"/>
      <c r="AF1" s="67"/>
      <c r="AG1" s="67"/>
    </row>
    <row r="2" spans="1:37" ht="15" thickBot="1" x14ac:dyDescent="0.35">
      <c r="A2" s="7"/>
      <c r="B2" s="10"/>
      <c r="C2" s="6"/>
      <c r="D2" s="14">
        <v>1</v>
      </c>
      <c r="E2" s="14">
        <f t="shared" ref="E2:AG2" si="0">SUM(D2,1)</f>
        <v>2</v>
      </c>
      <c r="F2" s="14">
        <f t="shared" si="0"/>
        <v>3</v>
      </c>
      <c r="G2" s="14">
        <f t="shared" si="0"/>
        <v>4</v>
      </c>
      <c r="H2" s="14">
        <f t="shared" si="0"/>
        <v>5</v>
      </c>
      <c r="I2" s="14">
        <f t="shared" si="0"/>
        <v>6</v>
      </c>
      <c r="J2" s="14">
        <f t="shared" si="0"/>
        <v>7</v>
      </c>
      <c r="K2" s="14">
        <f t="shared" si="0"/>
        <v>8</v>
      </c>
      <c r="L2" s="14">
        <f t="shared" si="0"/>
        <v>9</v>
      </c>
      <c r="M2" s="14">
        <f t="shared" si="0"/>
        <v>10</v>
      </c>
      <c r="N2" s="14">
        <f t="shared" si="0"/>
        <v>11</v>
      </c>
      <c r="O2" s="14">
        <f t="shared" si="0"/>
        <v>12</v>
      </c>
      <c r="P2" s="14">
        <f t="shared" si="0"/>
        <v>13</v>
      </c>
      <c r="Q2" s="14">
        <f t="shared" si="0"/>
        <v>14</v>
      </c>
      <c r="R2" s="14">
        <f t="shared" si="0"/>
        <v>15</v>
      </c>
      <c r="S2" s="14">
        <f t="shared" si="0"/>
        <v>16</v>
      </c>
      <c r="T2" s="14">
        <f t="shared" si="0"/>
        <v>17</v>
      </c>
      <c r="U2" s="14">
        <f t="shared" si="0"/>
        <v>18</v>
      </c>
      <c r="V2" s="26">
        <f t="shared" si="0"/>
        <v>19</v>
      </c>
      <c r="W2" s="28">
        <f t="shared" si="0"/>
        <v>20</v>
      </c>
      <c r="X2" s="14">
        <f t="shared" si="0"/>
        <v>21</v>
      </c>
      <c r="Y2" s="14">
        <f t="shared" si="0"/>
        <v>22</v>
      </c>
      <c r="Z2" s="15">
        <f t="shared" si="0"/>
        <v>23</v>
      </c>
      <c r="AA2" s="27">
        <f t="shared" si="0"/>
        <v>24</v>
      </c>
      <c r="AB2" s="14">
        <f t="shared" si="0"/>
        <v>25</v>
      </c>
      <c r="AC2" s="14">
        <f t="shared" si="0"/>
        <v>26</v>
      </c>
      <c r="AD2" s="14">
        <f t="shared" si="0"/>
        <v>27</v>
      </c>
      <c r="AE2" s="14">
        <f t="shared" si="0"/>
        <v>28</v>
      </c>
      <c r="AF2" s="14">
        <f t="shared" si="0"/>
        <v>29</v>
      </c>
      <c r="AG2" s="14">
        <f t="shared" si="0"/>
        <v>30</v>
      </c>
    </row>
    <row r="3" spans="1:37" s="153" customFormat="1" ht="166.2" customHeight="1" thickBot="1" x14ac:dyDescent="0.35">
      <c r="A3" s="138"/>
      <c r="B3" s="139"/>
      <c r="C3" s="140"/>
      <c r="D3" s="141" t="s">
        <v>127</v>
      </c>
      <c r="E3" s="141" t="s">
        <v>36</v>
      </c>
      <c r="F3" s="141" t="s">
        <v>7</v>
      </c>
      <c r="G3" s="141" t="s">
        <v>29</v>
      </c>
      <c r="H3" s="141" t="s">
        <v>140</v>
      </c>
      <c r="I3" s="141" t="s">
        <v>48</v>
      </c>
      <c r="J3" s="141" t="s">
        <v>49</v>
      </c>
      <c r="K3" s="142" t="s">
        <v>8</v>
      </c>
      <c r="L3" s="143" t="s">
        <v>128</v>
      </c>
      <c r="M3" s="141" t="s">
        <v>9</v>
      </c>
      <c r="N3" s="141" t="s">
        <v>10</v>
      </c>
      <c r="O3" s="141" t="s">
        <v>11</v>
      </c>
      <c r="P3" s="141" t="s">
        <v>12</v>
      </c>
      <c r="Q3" s="141" t="s">
        <v>30</v>
      </c>
      <c r="R3" s="141" t="s">
        <v>31</v>
      </c>
      <c r="S3" s="141" t="s">
        <v>13</v>
      </c>
      <c r="T3" s="144" t="s">
        <v>14</v>
      </c>
      <c r="U3" s="141" t="s">
        <v>15</v>
      </c>
      <c r="V3" s="145" t="s">
        <v>16</v>
      </c>
      <c r="W3" s="143" t="s">
        <v>129</v>
      </c>
      <c r="X3" s="141" t="s">
        <v>37</v>
      </c>
      <c r="Y3" s="141" t="s">
        <v>20</v>
      </c>
      <c r="Z3" s="142" t="s">
        <v>17</v>
      </c>
      <c r="AA3" s="146" t="s">
        <v>32</v>
      </c>
      <c r="AB3" s="147" t="s">
        <v>130</v>
      </c>
      <c r="AC3" s="147" t="s">
        <v>18</v>
      </c>
      <c r="AD3" s="147" t="s">
        <v>33</v>
      </c>
      <c r="AE3" s="147" t="s">
        <v>34</v>
      </c>
      <c r="AF3" s="147" t="s">
        <v>35</v>
      </c>
      <c r="AG3" s="148" t="s">
        <v>19</v>
      </c>
      <c r="AH3" s="149" t="s">
        <v>1</v>
      </c>
      <c r="AI3" s="150" t="s">
        <v>102</v>
      </c>
      <c r="AJ3" s="151" t="s">
        <v>133</v>
      </c>
      <c r="AK3" s="152" t="s">
        <v>132</v>
      </c>
    </row>
    <row r="4" spans="1:37" ht="33.6" customHeight="1" x14ac:dyDescent="0.3">
      <c r="A4" s="20">
        <v>1</v>
      </c>
      <c r="B4" s="60" t="s">
        <v>25</v>
      </c>
      <c r="C4" s="12" t="s">
        <v>21</v>
      </c>
      <c r="D4" s="57">
        <v>2</v>
      </c>
      <c r="E4" s="29">
        <v>2</v>
      </c>
      <c r="F4" s="29">
        <v>0</v>
      </c>
      <c r="G4" s="29">
        <v>2</v>
      </c>
      <c r="H4" s="29">
        <v>2</v>
      </c>
      <c r="I4" s="29">
        <v>2</v>
      </c>
      <c r="J4" s="29">
        <v>2</v>
      </c>
      <c r="K4" s="30">
        <v>2</v>
      </c>
      <c r="L4" s="32">
        <v>2</v>
      </c>
      <c r="M4" s="29">
        <v>2</v>
      </c>
      <c r="N4" s="29">
        <v>2</v>
      </c>
      <c r="O4" s="29">
        <v>2</v>
      </c>
      <c r="P4" s="29">
        <v>0</v>
      </c>
      <c r="Q4" s="29">
        <v>2</v>
      </c>
      <c r="R4" s="29">
        <v>0</v>
      </c>
      <c r="S4" s="29">
        <v>0</v>
      </c>
      <c r="T4" s="29">
        <v>2</v>
      </c>
      <c r="U4" s="29">
        <v>2</v>
      </c>
      <c r="V4" s="41">
        <v>2</v>
      </c>
      <c r="W4" s="37">
        <v>1</v>
      </c>
      <c r="X4" s="33">
        <v>1</v>
      </c>
      <c r="Y4" s="33">
        <v>2</v>
      </c>
      <c r="Z4" s="36">
        <v>0</v>
      </c>
      <c r="AA4" s="24">
        <v>2</v>
      </c>
      <c r="AB4" s="25">
        <v>0</v>
      </c>
      <c r="AC4" s="25">
        <v>2</v>
      </c>
      <c r="AD4" s="25">
        <v>2</v>
      </c>
      <c r="AE4" s="25">
        <v>2</v>
      </c>
      <c r="AF4" s="25">
        <v>0</v>
      </c>
      <c r="AG4" s="31">
        <v>0</v>
      </c>
      <c r="AH4" s="19">
        <f t="shared" ref="AH4:AH64" si="1">SUM(D4:AG4)</f>
        <v>42</v>
      </c>
      <c r="AI4" s="47">
        <f t="shared" ref="AI4:AI64" si="2">AH4/60</f>
        <v>0.7</v>
      </c>
      <c r="AJ4" s="73">
        <v>0.63300000000000001</v>
      </c>
      <c r="AK4" s="45">
        <v>0.56756756756756754</v>
      </c>
    </row>
    <row r="5" spans="1:37" ht="33.6" customHeight="1" x14ac:dyDescent="0.3">
      <c r="A5" s="19">
        <f t="shared" ref="A5:A64" si="3">SUM(A4,1)</f>
        <v>2</v>
      </c>
      <c r="B5" s="61" t="s">
        <v>25</v>
      </c>
      <c r="C5" s="13" t="s">
        <v>22</v>
      </c>
      <c r="D5" s="35">
        <v>2</v>
      </c>
      <c r="E5" s="33">
        <v>2</v>
      </c>
      <c r="F5" s="33">
        <v>2</v>
      </c>
      <c r="G5" s="33">
        <v>2</v>
      </c>
      <c r="H5" s="33">
        <v>2</v>
      </c>
      <c r="I5" s="33">
        <v>0</v>
      </c>
      <c r="J5" s="33">
        <v>0</v>
      </c>
      <c r="K5" s="36">
        <v>2</v>
      </c>
      <c r="L5" s="37">
        <v>2</v>
      </c>
      <c r="M5" s="33">
        <v>2</v>
      </c>
      <c r="N5" s="33">
        <v>2</v>
      </c>
      <c r="O5" s="33">
        <v>2</v>
      </c>
      <c r="P5" s="33">
        <v>2</v>
      </c>
      <c r="Q5" s="33">
        <v>2</v>
      </c>
      <c r="R5" s="33">
        <v>0</v>
      </c>
      <c r="S5" s="33">
        <v>0</v>
      </c>
      <c r="T5" s="33">
        <v>2</v>
      </c>
      <c r="U5" s="33">
        <v>0</v>
      </c>
      <c r="V5" s="34">
        <v>0</v>
      </c>
      <c r="W5" s="37">
        <v>1</v>
      </c>
      <c r="X5" s="33">
        <v>1</v>
      </c>
      <c r="Y5" s="33">
        <v>2</v>
      </c>
      <c r="Z5" s="36">
        <v>0</v>
      </c>
      <c r="AA5" s="35">
        <v>2</v>
      </c>
      <c r="AB5" s="33">
        <v>0</v>
      </c>
      <c r="AC5" s="33">
        <v>2</v>
      </c>
      <c r="AD5" s="33">
        <v>2</v>
      </c>
      <c r="AE5" s="33">
        <v>2</v>
      </c>
      <c r="AF5" s="33">
        <v>0</v>
      </c>
      <c r="AG5" s="34">
        <v>0</v>
      </c>
      <c r="AH5" s="19">
        <f t="shared" si="1"/>
        <v>38</v>
      </c>
      <c r="AI5" s="47">
        <f t="shared" si="2"/>
        <v>0.6333333333333333</v>
      </c>
      <c r="AJ5" s="73">
        <v>0.66700000000000004</v>
      </c>
      <c r="AK5" s="45">
        <v>0.625</v>
      </c>
    </row>
    <row r="6" spans="1:37" ht="33.6" customHeight="1" x14ac:dyDescent="0.3">
      <c r="A6" s="19">
        <f t="shared" si="3"/>
        <v>3</v>
      </c>
      <c r="B6" s="61" t="s">
        <v>25</v>
      </c>
      <c r="C6" s="13" t="s">
        <v>23</v>
      </c>
      <c r="D6" s="35">
        <v>2</v>
      </c>
      <c r="E6" s="33">
        <v>2</v>
      </c>
      <c r="F6" s="33">
        <v>0</v>
      </c>
      <c r="G6" s="33">
        <v>2</v>
      </c>
      <c r="H6" s="33">
        <v>2</v>
      </c>
      <c r="I6" s="33">
        <v>2</v>
      </c>
      <c r="J6" s="33">
        <v>0</v>
      </c>
      <c r="K6" s="36">
        <v>0</v>
      </c>
      <c r="L6" s="37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0</v>
      </c>
      <c r="S6" s="33">
        <v>0</v>
      </c>
      <c r="T6" s="33">
        <v>2</v>
      </c>
      <c r="U6" s="33">
        <v>0</v>
      </c>
      <c r="V6" s="34">
        <v>0</v>
      </c>
      <c r="W6" s="37">
        <v>1</v>
      </c>
      <c r="X6" s="33">
        <v>1</v>
      </c>
      <c r="Y6" s="33">
        <v>0</v>
      </c>
      <c r="Z6" s="36">
        <v>0</v>
      </c>
      <c r="AA6" s="35">
        <v>0</v>
      </c>
      <c r="AB6" s="33">
        <v>0</v>
      </c>
      <c r="AC6" s="33">
        <v>2</v>
      </c>
      <c r="AD6" s="33">
        <v>2</v>
      </c>
      <c r="AE6" s="33">
        <v>2</v>
      </c>
      <c r="AF6" s="33">
        <v>0</v>
      </c>
      <c r="AG6" s="34">
        <v>0</v>
      </c>
      <c r="AH6" s="19">
        <f t="shared" si="1"/>
        <v>32</v>
      </c>
      <c r="AI6" s="47">
        <f t="shared" si="2"/>
        <v>0.53333333333333333</v>
      </c>
      <c r="AJ6" s="73">
        <v>0.56699999999999995</v>
      </c>
      <c r="AK6" s="45">
        <v>0.5</v>
      </c>
    </row>
    <row r="7" spans="1:37" ht="33.6" customHeight="1" x14ac:dyDescent="0.3">
      <c r="A7" s="19">
        <f t="shared" si="3"/>
        <v>4</v>
      </c>
      <c r="B7" s="61" t="s">
        <v>25</v>
      </c>
      <c r="C7" s="13" t="s">
        <v>126</v>
      </c>
      <c r="D7" s="35">
        <v>0</v>
      </c>
      <c r="E7" s="33">
        <v>0</v>
      </c>
      <c r="F7" s="33">
        <v>2</v>
      </c>
      <c r="G7" s="33">
        <v>2</v>
      </c>
      <c r="H7" s="33">
        <v>2</v>
      </c>
      <c r="I7" s="33">
        <v>2</v>
      </c>
      <c r="J7" s="33">
        <v>0</v>
      </c>
      <c r="K7" s="36">
        <v>0</v>
      </c>
      <c r="L7" s="37">
        <v>2</v>
      </c>
      <c r="M7" s="33">
        <v>2</v>
      </c>
      <c r="N7" s="33">
        <v>0</v>
      </c>
      <c r="O7" s="33">
        <v>2</v>
      </c>
      <c r="P7" s="33">
        <v>2</v>
      </c>
      <c r="Q7" s="33">
        <v>2</v>
      </c>
      <c r="R7" s="33">
        <v>0</v>
      </c>
      <c r="S7" s="33">
        <v>0</v>
      </c>
      <c r="T7" s="33">
        <v>2</v>
      </c>
      <c r="U7" s="33">
        <v>2</v>
      </c>
      <c r="V7" s="34">
        <v>2</v>
      </c>
      <c r="W7" s="37">
        <v>1</v>
      </c>
      <c r="X7" s="33">
        <v>1</v>
      </c>
      <c r="Y7" s="33">
        <v>0</v>
      </c>
      <c r="Z7" s="36">
        <v>0</v>
      </c>
      <c r="AA7" s="35">
        <v>0</v>
      </c>
      <c r="AB7" s="33">
        <v>0</v>
      </c>
      <c r="AC7" s="33">
        <v>2</v>
      </c>
      <c r="AD7" s="33">
        <v>2</v>
      </c>
      <c r="AE7" s="33">
        <v>2</v>
      </c>
      <c r="AF7" s="33">
        <v>0</v>
      </c>
      <c r="AG7" s="34">
        <v>0</v>
      </c>
      <c r="AH7" s="19">
        <f t="shared" si="1"/>
        <v>32</v>
      </c>
      <c r="AI7" s="47">
        <f t="shared" si="2"/>
        <v>0.53333333333333333</v>
      </c>
      <c r="AJ7" s="73"/>
      <c r="AK7" s="45"/>
    </row>
    <row r="8" spans="1:37" ht="33.6" customHeight="1" x14ac:dyDescent="0.3">
      <c r="A8" s="19">
        <f t="shared" si="3"/>
        <v>5</v>
      </c>
      <c r="B8" s="61" t="s">
        <v>25</v>
      </c>
      <c r="C8" s="13" t="s">
        <v>125</v>
      </c>
      <c r="D8" s="35">
        <v>2</v>
      </c>
      <c r="E8" s="33">
        <v>0</v>
      </c>
      <c r="F8" s="33">
        <v>0</v>
      </c>
      <c r="G8" s="33">
        <v>2</v>
      </c>
      <c r="H8" s="33">
        <v>2</v>
      </c>
      <c r="I8" s="33">
        <v>0</v>
      </c>
      <c r="J8" s="33">
        <v>0</v>
      </c>
      <c r="K8" s="36">
        <v>0</v>
      </c>
      <c r="L8" s="37">
        <v>2</v>
      </c>
      <c r="M8" s="33">
        <v>2</v>
      </c>
      <c r="N8" s="33">
        <v>2</v>
      </c>
      <c r="O8" s="33">
        <v>2</v>
      </c>
      <c r="P8" s="33">
        <v>2</v>
      </c>
      <c r="Q8" s="33">
        <v>2</v>
      </c>
      <c r="R8" s="33">
        <v>0</v>
      </c>
      <c r="S8" s="33">
        <v>0</v>
      </c>
      <c r="T8" s="33">
        <v>2</v>
      </c>
      <c r="U8" s="33">
        <v>0</v>
      </c>
      <c r="V8" s="34">
        <v>0</v>
      </c>
      <c r="W8" s="37">
        <v>0</v>
      </c>
      <c r="X8" s="33">
        <v>0</v>
      </c>
      <c r="Y8" s="33">
        <v>0</v>
      </c>
      <c r="Z8" s="36">
        <v>0</v>
      </c>
      <c r="AA8" s="35">
        <v>2</v>
      </c>
      <c r="AB8" s="33">
        <v>0</v>
      </c>
      <c r="AC8" s="33">
        <v>2</v>
      </c>
      <c r="AD8" s="33">
        <v>2</v>
      </c>
      <c r="AE8" s="33">
        <v>2</v>
      </c>
      <c r="AF8" s="33">
        <v>0</v>
      </c>
      <c r="AG8" s="34">
        <v>0</v>
      </c>
      <c r="AH8" s="19">
        <f t="shared" si="1"/>
        <v>28</v>
      </c>
      <c r="AI8" s="47">
        <f t="shared" si="2"/>
        <v>0.46666666666666667</v>
      </c>
      <c r="AJ8" s="73"/>
      <c r="AK8" s="45"/>
    </row>
    <row r="9" spans="1:37" ht="33.6" customHeight="1" x14ac:dyDescent="0.3">
      <c r="A9" s="19">
        <f t="shared" si="3"/>
        <v>6</v>
      </c>
      <c r="B9" s="61" t="s">
        <v>25</v>
      </c>
      <c r="C9" s="13" t="s">
        <v>51</v>
      </c>
      <c r="D9" s="35">
        <v>0</v>
      </c>
      <c r="E9" s="33">
        <v>0</v>
      </c>
      <c r="F9" s="33">
        <v>0</v>
      </c>
      <c r="G9" s="33">
        <v>2</v>
      </c>
      <c r="H9" s="33">
        <v>2</v>
      </c>
      <c r="I9" s="33">
        <v>0</v>
      </c>
      <c r="J9" s="33">
        <v>0</v>
      </c>
      <c r="K9" s="36">
        <v>2</v>
      </c>
      <c r="L9" s="37">
        <v>2</v>
      </c>
      <c r="M9" s="33">
        <v>2</v>
      </c>
      <c r="N9" s="33">
        <v>2</v>
      </c>
      <c r="O9" s="33">
        <v>0</v>
      </c>
      <c r="P9" s="33">
        <v>2</v>
      </c>
      <c r="Q9" s="33">
        <v>2</v>
      </c>
      <c r="R9" s="33">
        <v>0</v>
      </c>
      <c r="S9" s="33">
        <v>0</v>
      </c>
      <c r="T9" s="33">
        <v>2</v>
      </c>
      <c r="U9" s="33">
        <v>2</v>
      </c>
      <c r="V9" s="34">
        <v>2</v>
      </c>
      <c r="W9" s="37">
        <v>0</v>
      </c>
      <c r="X9" s="33">
        <v>0</v>
      </c>
      <c r="Y9" s="33">
        <v>0</v>
      </c>
      <c r="Z9" s="36">
        <v>0</v>
      </c>
      <c r="AA9" s="35">
        <v>0</v>
      </c>
      <c r="AB9" s="33">
        <v>0</v>
      </c>
      <c r="AC9" s="33">
        <v>2</v>
      </c>
      <c r="AD9" s="33">
        <v>2</v>
      </c>
      <c r="AE9" s="33">
        <v>2</v>
      </c>
      <c r="AF9" s="33">
        <v>0</v>
      </c>
      <c r="AG9" s="34">
        <v>0</v>
      </c>
      <c r="AH9" s="19">
        <f t="shared" si="1"/>
        <v>28</v>
      </c>
      <c r="AI9" s="47">
        <f t="shared" si="2"/>
        <v>0.46666666666666667</v>
      </c>
      <c r="AJ9" s="73"/>
      <c r="AK9" s="45"/>
    </row>
    <row r="10" spans="1:37" ht="33.6" customHeight="1" thickBot="1" x14ac:dyDescent="0.35">
      <c r="A10" s="19">
        <f t="shared" si="3"/>
        <v>7</v>
      </c>
      <c r="B10" s="62" t="s">
        <v>25</v>
      </c>
      <c r="C10" s="13" t="s">
        <v>71</v>
      </c>
      <c r="D10" s="35">
        <v>0</v>
      </c>
      <c r="E10" s="33">
        <v>0</v>
      </c>
      <c r="F10" s="33">
        <v>0</v>
      </c>
      <c r="G10" s="33">
        <v>2</v>
      </c>
      <c r="H10" s="33">
        <v>2</v>
      </c>
      <c r="I10" s="33">
        <v>2</v>
      </c>
      <c r="J10" s="33">
        <v>0</v>
      </c>
      <c r="K10" s="36">
        <v>2</v>
      </c>
      <c r="L10" s="37">
        <v>2</v>
      </c>
      <c r="M10" s="33">
        <v>2</v>
      </c>
      <c r="N10" s="33">
        <v>2</v>
      </c>
      <c r="O10" s="33">
        <v>2</v>
      </c>
      <c r="P10" s="33">
        <v>2</v>
      </c>
      <c r="Q10" s="33">
        <v>2</v>
      </c>
      <c r="R10" s="33">
        <v>0</v>
      </c>
      <c r="S10" s="33">
        <v>0</v>
      </c>
      <c r="T10" s="33">
        <v>2</v>
      </c>
      <c r="U10" s="33">
        <v>0</v>
      </c>
      <c r="V10" s="34">
        <v>0</v>
      </c>
      <c r="W10" s="37">
        <v>0</v>
      </c>
      <c r="X10" s="33">
        <v>0</v>
      </c>
      <c r="Y10" s="33">
        <v>0</v>
      </c>
      <c r="Z10" s="36">
        <v>0</v>
      </c>
      <c r="AA10" s="35">
        <v>0</v>
      </c>
      <c r="AB10" s="33">
        <v>0</v>
      </c>
      <c r="AC10" s="33">
        <v>2</v>
      </c>
      <c r="AD10" s="33">
        <v>2</v>
      </c>
      <c r="AE10" s="33">
        <v>2</v>
      </c>
      <c r="AF10" s="33">
        <v>0</v>
      </c>
      <c r="AG10" s="34">
        <v>0</v>
      </c>
      <c r="AH10" s="19">
        <f t="shared" si="1"/>
        <v>28</v>
      </c>
      <c r="AI10" s="47">
        <f t="shared" si="2"/>
        <v>0.46666666666666667</v>
      </c>
      <c r="AJ10" s="73">
        <v>0.6</v>
      </c>
      <c r="AK10" s="45">
        <v>0.56799999999999995</v>
      </c>
    </row>
    <row r="11" spans="1:37" ht="33.6" customHeight="1" x14ac:dyDescent="0.3">
      <c r="A11" s="19">
        <f t="shared" si="3"/>
        <v>8</v>
      </c>
      <c r="B11" s="63" t="s">
        <v>104</v>
      </c>
      <c r="C11" s="13" t="s">
        <v>52</v>
      </c>
      <c r="D11" s="35">
        <v>2</v>
      </c>
      <c r="E11" s="33">
        <v>2</v>
      </c>
      <c r="F11" s="33">
        <v>0</v>
      </c>
      <c r="G11" s="33">
        <v>2</v>
      </c>
      <c r="H11" s="33">
        <v>2</v>
      </c>
      <c r="I11" s="33">
        <v>2</v>
      </c>
      <c r="J11" s="33">
        <v>0</v>
      </c>
      <c r="K11" s="36">
        <v>2</v>
      </c>
      <c r="L11" s="37">
        <v>2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2</v>
      </c>
      <c r="U11" s="33">
        <v>2</v>
      </c>
      <c r="V11" s="34">
        <v>2</v>
      </c>
      <c r="W11" s="37">
        <v>0</v>
      </c>
      <c r="X11" s="33">
        <v>0</v>
      </c>
      <c r="Y11" s="33">
        <v>0</v>
      </c>
      <c r="Z11" s="36">
        <v>0</v>
      </c>
      <c r="AA11" s="35">
        <v>2</v>
      </c>
      <c r="AB11" s="33">
        <v>0</v>
      </c>
      <c r="AC11" s="33">
        <v>2</v>
      </c>
      <c r="AD11" s="33">
        <v>0</v>
      </c>
      <c r="AE11" s="33">
        <v>2</v>
      </c>
      <c r="AF11" s="33">
        <v>0</v>
      </c>
      <c r="AG11" s="34">
        <v>0</v>
      </c>
      <c r="AH11" s="19">
        <f t="shared" si="1"/>
        <v>26</v>
      </c>
      <c r="AI11" s="47">
        <f t="shared" si="2"/>
        <v>0.43333333333333335</v>
      </c>
      <c r="AJ11" s="73"/>
      <c r="AK11" s="45"/>
    </row>
    <row r="12" spans="1:37" ht="33.6" customHeight="1" x14ac:dyDescent="0.3">
      <c r="A12" s="19">
        <f t="shared" si="3"/>
        <v>9</v>
      </c>
      <c r="B12" s="61" t="s">
        <v>104</v>
      </c>
      <c r="C12" s="13" t="s">
        <v>53</v>
      </c>
      <c r="D12" s="35">
        <v>2</v>
      </c>
      <c r="E12" s="33">
        <v>2</v>
      </c>
      <c r="F12" s="33">
        <v>2</v>
      </c>
      <c r="G12" s="33">
        <v>2</v>
      </c>
      <c r="H12" s="33">
        <v>2</v>
      </c>
      <c r="I12" s="33">
        <v>2</v>
      </c>
      <c r="J12" s="33">
        <v>0</v>
      </c>
      <c r="K12" s="36">
        <v>2</v>
      </c>
      <c r="L12" s="37">
        <v>2</v>
      </c>
      <c r="M12" s="33">
        <v>2</v>
      </c>
      <c r="N12" s="33">
        <v>0</v>
      </c>
      <c r="O12" s="33">
        <v>2</v>
      </c>
      <c r="P12" s="33">
        <v>0</v>
      </c>
      <c r="Q12" s="33">
        <v>0</v>
      </c>
      <c r="R12" s="33">
        <v>0</v>
      </c>
      <c r="S12" s="33">
        <v>0</v>
      </c>
      <c r="T12" s="33">
        <v>2</v>
      </c>
      <c r="U12" s="33">
        <v>0</v>
      </c>
      <c r="V12" s="34">
        <v>0</v>
      </c>
      <c r="W12" s="37">
        <v>0</v>
      </c>
      <c r="X12" s="33">
        <v>0</v>
      </c>
      <c r="Y12" s="33">
        <v>2</v>
      </c>
      <c r="Z12" s="36">
        <v>0</v>
      </c>
      <c r="AA12" s="35">
        <v>0</v>
      </c>
      <c r="AB12" s="33">
        <v>0</v>
      </c>
      <c r="AC12" s="33">
        <v>2</v>
      </c>
      <c r="AD12" s="33">
        <v>0</v>
      </c>
      <c r="AE12" s="33">
        <v>2</v>
      </c>
      <c r="AF12" s="33">
        <v>0</v>
      </c>
      <c r="AG12" s="34">
        <v>0</v>
      </c>
      <c r="AH12" s="19">
        <f t="shared" si="1"/>
        <v>28</v>
      </c>
      <c r="AI12" s="47">
        <f t="shared" si="2"/>
        <v>0.46666666666666667</v>
      </c>
      <c r="AJ12" s="73"/>
      <c r="AK12" s="45"/>
    </row>
    <row r="13" spans="1:37" ht="33.6" customHeight="1" thickBot="1" x14ac:dyDescent="0.35">
      <c r="A13" s="19">
        <f t="shared" si="3"/>
        <v>10</v>
      </c>
      <c r="B13" s="64" t="s">
        <v>104</v>
      </c>
      <c r="C13" s="13" t="s">
        <v>54</v>
      </c>
      <c r="D13" s="35">
        <v>2</v>
      </c>
      <c r="E13" s="33">
        <v>2</v>
      </c>
      <c r="F13" s="33">
        <v>2</v>
      </c>
      <c r="G13" s="33">
        <v>2</v>
      </c>
      <c r="H13" s="33">
        <v>2</v>
      </c>
      <c r="I13" s="33">
        <v>2</v>
      </c>
      <c r="J13" s="33">
        <v>0</v>
      </c>
      <c r="K13" s="36">
        <v>0</v>
      </c>
      <c r="L13" s="37">
        <v>2</v>
      </c>
      <c r="M13" s="33">
        <v>2</v>
      </c>
      <c r="N13" s="33">
        <v>2</v>
      </c>
      <c r="O13" s="33">
        <v>2</v>
      </c>
      <c r="P13" s="33">
        <v>2</v>
      </c>
      <c r="Q13" s="33">
        <v>2</v>
      </c>
      <c r="R13" s="33">
        <v>0</v>
      </c>
      <c r="S13" s="33">
        <v>0</v>
      </c>
      <c r="T13" s="33">
        <v>2</v>
      </c>
      <c r="U13" s="33">
        <v>0</v>
      </c>
      <c r="V13" s="34">
        <v>0</v>
      </c>
      <c r="W13" s="37">
        <v>0</v>
      </c>
      <c r="X13" s="33">
        <v>0</v>
      </c>
      <c r="Y13" s="33">
        <v>0</v>
      </c>
      <c r="Z13" s="36">
        <v>0</v>
      </c>
      <c r="AA13" s="35">
        <v>0</v>
      </c>
      <c r="AB13" s="33">
        <v>0</v>
      </c>
      <c r="AC13" s="33">
        <v>2</v>
      </c>
      <c r="AD13" s="33">
        <v>2</v>
      </c>
      <c r="AE13" s="33">
        <v>2</v>
      </c>
      <c r="AF13" s="33">
        <v>0</v>
      </c>
      <c r="AG13" s="34">
        <v>0</v>
      </c>
      <c r="AH13" s="19">
        <f t="shared" si="1"/>
        <v>32</v>
      </c>
      <c r="AI13" s="47">
        <f t="shared" si="2"/>
        <v>0.53333333333333333</v>
      </c>
      <c r="AJ13" s="73"/>
      <c r="AK13" s="45"/>
    </row>
    <row r="14" spans="1:37" ht="33.6" customHeight="1" x14ac:dyDescent="0.3">
      <c r="A14" s="19">
        <f t="shared" si="3"/>
        <v>11</v>
      </c>
      <c r="B14" s="60" t="s">
        <v>105</v>
      </c>
      <c r="C14" s="13" t="s">
        <v>55</v>
      </c>
      <c r="D14" s="35">
        <v>2</v>
      </c>
      <c r="E14" s="33">
        <v>2</v>
      </c>
      <c r="F14" s="33">
        <v>0</v>
      </c>
      <c r="G14" s="33">
        <v>2</v>
      </c>
      <c r="H14" s="33">
        <v>2</v>
      </c>
      <c r="I14" s="33">
        <v>2</v>
      </c>
      <c r="J14" s="33">
        <v>0</v>
      </c>
      <c r="K14" s="36">
        <v>2</v>
      </c>
      <c r="L14" s="37">
        <v>2</v>
      </c>
      <c r="M14" s="33">
        <v>2</v>
      </c>
      <c r="N14" s="33">
        <v>0</v>
      </c>
      <c r="O14" s="33">
        <v>2</v>
      </c>
      <c r="P14" s="33">
        <v>0</v>
      </c>
      <c r="Q14" s="33">
        <v>0</v>
      </c>
      <c r="R14" s="33">
        <v>0</v>
      </c>
      <c r="S14" s="33">
        <v>0</v>
      </c>
      <c r="T14" s="33">
        <v>2</v>
      </c>
      <c r="U14" s="33">
        <v>0</v>
      </c>
      <c r="V14" s="34">
        <v>0</v>
      </c>
      <c r="W14" s="37">
        <v>0</v>
      </c>
      <c r="X14" s="33">
        <v>1</v>
      </c>
      <c r="Y14" s="33">
        <v>0</v>
      </c>
      <c r="Z14" s="36">
        <v>0</v>
      </c>
      <c r="AA14" s="35">
        <v>2</v>
      </c>
      <c r="AB14" s="33">
        <v>0</v>
      </c>
      <c r="AC14" s="33">
        <v>2</v>
      </c>
      <c r="AD14" s="33">
        <v>0</v>
      </c>
      <c r="AE14" s="33">
        <v>2</v>
      </c>
      <c r="AF14" s="33">
        <v>0</v>
      </c>
      <c r="AG14" s="34">
        <v>0</v>
      </c>
      <c r="AH14" s="19">
        <f t="shared" si="1"/>
        <v>27</v>
      </c>
      <c r="AI14" s="47">
        <f t="shared" si="2"/>
        <v>0.45</v>
      </c>
      <c r="AJ14" s="73"/>
      <c r="AK14" s="45"/>
    </row>
    <row r="15" spans="1:37" ht="33.6" customHeight="1" x14ac:dyDescent="0.3">
      <c r="A15" s="19">
        <f t="shared" si="3"/>
        <v>12</v>
      </c>
      <c r="B15" s="61" t="s">
        <v>105</v>
      </c>
      <c r="C15" s="13" t="s">
        <v>56</v>
      </c>
      <c r="D15" s="35">
        <v>2</v>
      </c>
      <c r="E15" s="33">
        <v>2</v>
      </c>
      <c r="F15" s="33">
        <v>0</v>
      </c>
      <c r="G15" s="33">
        <v>2</v>
      </c>
      <c r="H15" s="33">
        <v>0</v>
      </c>
      <c r="I15" s="33">
        <v>0</v>
      </c>
      <c r="J15" s="33">
        <v>0</v>
      </c>
      <c r="K15" s="36">
        <v>2</v>
      </c>
      <c r="L15" s="37">
        <v>2</v>
      </c>
      <c r="M15" s="33">
        <v>2</v>
      </c>
      <c r="N15" s="33">
        <v>2</v>
      </c>
      <c r="O15" s="33">
        <v>2</v>
      </c>
      <c r="P15" s="33">
        <v>2</v>
      </c>
      <c r="Q15" s="33">
        <v>2</v>
      </c>
      <c r="R15" s="33">
        <v>0</v>
      </c>
      <c r="S15" s="33">
        <v>0</v>
      </c>
      <c r="T15" s="33">
        <v>0</v>
      </c>
      <c r="U15" s="33">
        <v>0</v>
      </c>
      <c r="V15" s="34">
        <v>0</v>
      </c>
      <c r="W15" s="37">
        <v>0</v>
      </c>
      <c r="X15" s="33">
        <v>0</v>
      </c>
      <c r="Y15" s="33">
        <v>0</v>
      </c>
      <c r="Z15" s="36">
        <v>0</v>
      </c>
      <c r="AA15" s="35">
        <v>0</v>
      </c>
      <c r="AB15" s="33">
        <v>0</v>
      </c>
      <c r="AC15" s="33">
        <v>2</v>
      </c>
      <c r="AD15" s="33">
        <v>2</v>
      </c>
      <c r="AE15" s="33">
        <v>2</v>
      </c>
      <c r="AF15" s="33">
        <v>0</v>
      </c>
      <c r="AG15" s="34">
        <v>0</v>
      </c>
      <c r="AH15" s="19">
        <f t="shared" si="1"/>
        <v>26</v>
      </c>
      <c r="AI15" s="47">
        <f t="shared" si="2"/>
        <v>0.43333333333333335</v>
      </c>
      <c r="AJ15" s="73"/>
      <c r="AK15" s="45"/>
    </row>
    <row r="16" spans="1:37" ht="33.6" customHeight="1" thickBot="1" x14ac:dyDescent="0.35">
      <c r="A16" s="19">
        <f t="shared" si="3"/>
        <v>13</v>
      </c>
      <c r="B16" s="62" t="s">
        <v>105</v>
      </c>
      <c r="C16" s="13" t="s">
        <v>57</v>
      </c>
      <c r="D16" s="35">
        <v>2</v>
      </c>
      <c r="E16" s="33">
        <v>2</v>
      </c>
      <c r="F16" s="33">
        <v>0</v>
      </c>
      <c r="G16" s="33">
        <v>2</v>
      </c>
      <c r="H16" s="33">
        <v>2</v>
      </c>
      <c r="I16" s="33">
        <v>2</v>
      </c>
      <c r="J16" s="33">
        <v>0</v>
      </c>
      <c r="K16" s="36">
        <v>2</v>
      </c>
      <c r="L16" s="37">
        <v>2</v>
      </c>
      <c r="M16" s="33">
        <v>2</v>
      </c>
      <c r="N16" s="33">
        <v>2</v>
      </c>
      <c r="O16" s="33">
        <v>0</v>
      </c>
      <c r="P16" s="33">
        <v>2</v>
      </c>
      <c r="Q16" s="33">
        <v>2</v>
      </c>
      <c r="R16" s="33">
        <v>0</v>
      </c>
      <c r="S16" s="33">
        <v>0</v>
      </c>
      <c r="T16" s="33">
        <v>2</v>
      </c>
      <c r="U16" s="33">
        <v>2</v>
      </c>
      <c r="V16" s="34">
        <v>2</v>
      </c>
      <c r="W16" s="37">
        <v>0</v>
      </c>
      <c r="X16" s="33">
        <v>0</v>
      </c>
      <c r="Y16" s="33">
        <v>0</v>
      </c>
      <c r="Z16" s="36">
        <v>0</v>
      </c>
      <c r="AA16" s="35">
        <v>2</v>
      </c>
      <c r="AB16" s="33">
        <v>0</v>
      </c>
      <c r="AC16" s="33">
        <v>2</v>
      </c>
      <c r="AD16" s="33">
        <v>2</v>
      </c>
      <c r="AE16" s="33">
        <v>2</v>
      </c>
      <c r="AF16" s="33">
        <v>0</v>
      </c>
      <c r="AG16" s="34">
        <v>1</v>
      </c>
      <c r="AH16" s="19">
        <f t="shared" si="1"/>
        <v>37</v>
      </c>
      <c r="AI16" s="47">
        <f t="shared" si="2"/>
        <v>0.6166666666666667</v>
      </c>
      <c r="AJ16" s="73"/>
      <c r="AK16" s="45"/>
    </row>
    <row r="17" spans="1:37" ht="33.6" customHeight="1" x14ac:dyDescent="0.3">
      <c r="A17" s="19">
        <f t="shared" si="3"/>
        <v>14</v>
      </c>
      <c r="B17" s="63" t="s">
        <v>27</v>
      </c>
      <c r="C17" s="13" t="s">
        <v>58</v>
      </c>
      <c r="D17" s="35">
        <v>2</v>
      </c>
      <c r="E17" s="33">
        <v>0</v>
      </c>
      <c r="F17" s="33">
        <v>2</v>
      </c>
      <c r="G17" s="33">
        <v>2</v>
      </c>
      <c r="H17" s="33">
        <v>2</v>
      </c>
      <c r="I17" s="33">
        <v>2</v>
      </c>
      <c r="J17" s="33">
        <v>0</v>
      </c>
      <c r="K17" s="36">
        <v>2</v>
      </c>
      <c r="L17" s="37">
        <v>2</v>
      </c>
      <c r="M17" s="33">
        <v>2</v>
      </c>
      <c r="N17" s="33">
        <v>0</v>
      </c>
      <c r="O17" s="33">
        <v>2</v>
      </c>
      <c r="P17" s="33">
        <v>2</v>
      </c>
      <c r="Q17" s="33">
        <v>2</v>
      </c>
      <c r="R17" s="33">
        <v>0</v>
      </c>
      <c r="S17" s="33">
        <v>0</v>
      </c>
      <c r="T17" s="33">
        <v>2</v>
      </c>
      <c r="U17" s="33">
        <v>0</v>
      </c>
      <c r="V17" s="34">
        <v>0</v>
      </c>
      <c r="W17" s="37">
        <v>1</v>
      </c>
      <c r="X17" s="33">
        <v>1</v>
      </c>
      <c r="Y17" s="33">
        <v>2</v>
      </c>
      <c r="Z17" s="36">
        <v>0</v>
      </c>
      <c r="AA17" s="35">
        <v>2</v>
      </c>
      <c r="AB17" s="33">
        <v>2</v>
      </c>
      <c r="AC17" s="33">
        <v>2</v>
      </c>
      <c r="AD17" s="33">
        <v>2</v>
      </c>
      <c r="AE17" s="33">
        <v>2</v>
      </c>
      <c r="AF17" s="33">
        <v>0</v>
      </c>
      <c r="AG17" s="34">
        <v>0</v>
      </c>
      <c r="AH17" s="19">
        <f t="shared" si="1"/>
        <v>38</v>
      </c>
      <c r="AI17" s="47">
        <f t="shared" si="2"/>
        <v>0.6333333333333333</v>
      </c>
      <c r="AJ17" s="73">
        <v>0.71699999999999997</v>
      </c>
      <c r="AK17" s="45">
        <v>0.60799999999999998</v>
      </c>
    </row>
    <row r="18" spans="1:37" ht="33.6" customHeight="1" x14ac:dyDescent="0.3">
      <c r="A18" s="19">
        <f t="shared" si="3"/>
        <v>15</v>
      </c>
      <c r="B18" s="63" t="s">
        <v>27</v>
      </c>
      <c r="C18" s="13" t="s">
        <v>59</v>
      </c>
      <c r="D18" s="35">
        <v>0</v>
      </c>
      <c r="E18" s="33">
        <v>0</v>
      </c>
      <c r="F18" s="33">
        <v>0</v>
      </c>
      <c r="G18" s="33">
        <v>2</v>
      </c>
      <c r="H18" s="33">
        <v>2</v>
      </c>
      <c r="I18" s="33">
        <v>0</v>
      </c>
      <c r="J18" s="33">
        <v>0</v>
      </c>
      <c r="K18" s="36">
        <v>0</v>
      </c>
      <c r="L18" s="37">
        <v>2</v>
      </c>
      <c r="M18" s="33">
        <v>2</v>
      </c>
      <c r="N18" s="33">
        <v>0</v>
      </c>
      <c r="O18" s="33">
        <v>2</v>
      </c>
      <c r="P18" s="33">
        <v>0</v>
      </c>
      <c r="Q18" s="33">
        <v>0</v>
      </c>
      <c r="R18" s="33">
        <v>0</v>
      </c>
      <c r="S18" s="33">
        <v>0</v>
      </c>
      <c r="T18" s="33">
        <v>2</v>
      </c>
      <c r="U18" s="33">
        <v>2</v>
      </c>
      <c r="V18" s="34">
        <v>2</v>
      </c>
      <c r="W18" s="37">
        <v>0</v>
      </c>
      <c r="X18" s="33">
        <v>0</v>
      </c>
      <c r="Y18" s="33">
        <v>2</v>
      </c>
      <c r="Z18" s="36">
        <v>0</v>
      </c>
      <c r="AA18" s="35">
        <v>0</v>
      </c>
      <c r="AB18" s="33">
        <v>0</v>
      </c>
      <c r="AC18" s="33">
        <v>2</v>
      </c>
      <c r="AD18" s="33">
        <v>0</v>
      </c>
      <c r="AE18" s="33">
        <v>2</v>
      </c>
      <c r="AF18" s="33">
        <v>0</v>
      </c>
      <c r="AG18" s="34">
        <v>0</v>
      </c>
      <c r="AH18" s="19">
        <f t="shared" si="1"/>
        <v>22</v>
      </c>
      <c r="AI18" s="47">
        <f t="shared" si="2"/>
        <v>0.36666666666666664</v>
      </c>
      <c r="AJ18" s="73"/>
      <c r="AK18" s="45"/>
    </row>
    <row r="19" spans="1:37" ht="33.6" customHeight="1" x14ac:dyDescent="0.3">
      <c r="A19" s="19">
        <f t="shared" si="3"/>
        <v>16</v>
      </c>
      <c r="B19" s="61" t="s">
        <v>27</v>
      </c>
      <c r="C19" s="13" t="s">
        <v>60</v>
      </c>
      <c r="D19" s="35">
        <v>0</v>
      </c>
      <c r="E19" s="33">
        <v>0</v>
      </c>
      <c r="F19" s="33">
        <v>0</v>
      </c>
      <c r="G19" s="33">
        <v>2</v>
      </c>
      <c r="H19" s="33">
        <v>2</v>
      </c>
      <c r="I19" s="33">
        <v>0</v>
      </c>
      <c r="J19" s="33">
        <v>0</v>
      </c>
      <c r="K19" s="36">
        <v>0</v>
      </c>
      <c r="L19" s="37">
        <v>2</v>
      </c>
      <c r="M19" s="33">
        <v>2</v>
      </c>
      <c r="N19" s="33">
        <v>2</v>
      </c>
      <c r="O19" s="33">
        <v>0</v>
      </c>
      <c r="P19" s="33">
        <v>0</v>
      </c>
      <c r="Q19" s="33">
        <v>2</v>
      </c>
      <c r="R19" s="33">
        <v>0</v>
      </c>
      <c r="S19" s="33">
        <v>0</v>
      </c>
      <c r="T19" s="33">
        <v>0</v>
      </c>
      <c r="U19" s="33">
        <v>0</v>
      </c>
      <c r="V19" s="34">
        <v>0</v>
      </c>
      <c r="W19" s="37">
        <v>0</v>
      </c>
      <c r="X19" s="33">
        <v>0</v>
      </c>
      <c r="Y19" s="33">
        <v>0</v>
      </c>
      <c r="Z19" s="36">
        <v>0</v>
      </c>
      <c r="AA19" s="35">
        <v>0</v>
      </c>
      <c r="AB19" s="33">
        <v>0</v>
      </c>
      <c r="AC19" s="33">
        <v>2</v>
      </c>
      <c r="AD19" s="33">
        <v>2</v>
      </c>
      <c r="AE19" s="33">
        <v>2</v>
      </c>
      <c r="AF19" s="33">
        <v>0</v>
      </c>
      <c r="AG19" s="34">
        <v>0</v>
      </c>
      <c r="AH19" s="19">
        <f t="shared" si="1"/>
        <v>18</v>
      </c>
      <c r="AI19" s="47">
        <f t="shared" si="2"/>
        <v>0.3</v>
      </c>
      <c r="AJ19" s="73"/>
      <c r="AK19" s="45"/>
    </row>
    <row r="20" spans="1:37" ht="33.6" customHeight="1" x14ac:dyDescent="0.3">
      <c r="A20" s="19">
        <f t="shared" si="3"/>
        <v>17</v>
      </c>
      <c r="B20" s="61" t="s">
        <v>27</v>
      </c>
      <c r="C20" s="13" t="s">
        <v>61</v>
      </c>
      <c r="D20" s="35">
        <v>1</v>
      </c>
      <c r="E20" s="33">
        <v>0</v>
      </c>
      <c r="F20" s="33">
        <v>2</v>
      </c>
      <c r="G20" s="33">
        <v>2</v>
      </c>
      <c r="H20" s="33">
        <v>2</v>
      </c>
      <c r="I20" s="33">
        <v>1</v>
      </c>
      <c r="J20" s="33">
        <v>0</v>
      </c>
      <c r="K20" s="36">
        <v>2</v>
      </c>
      <c r="L20" s="37">
        <v>2</v>
      </c>
      <c r="M20" s="33">
        <v>2</v>
      </c>
      <c r="N20" s="33">
        <v>0</v>
      </c>
      <c r="O20" s="33">
        <v>2</v>
      </c>
      <c r="P20" s="33">
        <v>0</v>
      </c>
      <c r="Q20" s="33">
        <v>2</v>
      </c>
      <c r="R20" s="33">
        <v>0</v>
      </c>
      <c r="S20" s="33">
        <v>0</v>
      </c>
      <c r="T20" s="33">
        <v>2</v>
      </c>
      <c r="U20" s="33">
        <v>0</v>
      </c>
      <c r="V20" s="34">
        <v>0</v>
      </c>
      <c r="W20" s="37">
        <v>1</v>
      </c>
      <c r="X20" s="33">
        <v>1</v>
      </c>
      <c r="Y20" s="33">
        <v>0</v>
      </c>
      <c r="Z20" s="36">
        <v>0</v>
      </c>
      <c r="AA20" s="35">
        <v>0</v>
      </c>
      <c r="AB20" s="33">
        <v>0</v>
      </c>
      <c r="AC20" s="33">
        <v>2</v>
      </c>
      <c r="AD20" s="33">
        <v>2</v>
      </c>
      <c r="AE20" s="33">
        <v>2</v>
      </c>
      <c r="AF20" s="33">
        <v>2</v>
      </c>
      <c r="AG20" s="34">
        <v>0</v>
      </c>
      <c r="AH20" s="19">
        <f t="shared" si="1"/>
        <v>30</v>
      </c>
      <c r="AI20" s="47">
        <f t="shared" si="2"/>
        <v>0.5</v>
      </c>
      <c r="AJ20" s="73">
        <v>0.38300000000000001</v>
      </c>
      <c r="AK20" s="45">
        <v>0.35099999999999998</v>
      </c>
    </row>
    <row r="21" spans="1:37" ht="33.6" customHeight="1" thickBot="1" x14ac:dyDescent="0.35">
      <c r="A21" s="19">
        <f t="shared" si="3"/>
        <v>18</v>
      </c>
      <c r="B21" s="64" t="s">
        <v>27</v>
      </c>
      <c r="C21" s="13" t="s">
        <v>62</v>
      </c>
      <c r="D21" s="35">
        <v>0</v>
      </c>
      <c r="E21" s="33">
        <v>0</v>
      </c>
      <c r="F21" s="33">
        <v>2</v>
      </c>
      <c r="G21" s="33">
        <v>2</v>
      </c>
      <c r="H21" s="33">
        <v>2</v>
      </c>
      <c r="I21" s="33">
        <v>2</v>
      </c>
      <c r="J21" s="33">
        <v>0</v>
      </c>
      <c r="K21" s="36">
        <v>0</v>
      </c>
      <c r="L21" s="37">
        <v>2</v>
      </c>
      <c r="M21" s="33">
        <v>2</v>
      </c>
      <c r="N21" s="33">
        <v>2</v>
      </c>
      <c r="O21" s="33">
        <v>2</v>
      </c>
      <c r="P21" s="33">
        <v>2</v>
      </c>
      <c r="Q21" s="33">
        <v>2</v>
      </c>
      <c r="R21" s="33">
        <v>0</v>
      </c>
      <c r="S21" s="33">
        <v>0</v>
      </c>
      <c r="T21" s="33">
        <v>2</v>
      </c>
      <c r="U21" s="33">
        <v>0</v>
      </c>
      <c r="V21" s="34">
        <v>0</v>
      </c>
      <c r="W21" s="37">
        <v>1</v>
      </c>
      <c r="X21" s="33">
        <v>1</v>
      </c>
      <c r="Y21" s="33">
        <v>0</v>
      </c>
      <c r="Z21" s="36">
        <v>0</v>
      </c>
      <c r="AA21" s="35">
        <v>0</v>
      </c>
      <c r="AB21" s="33">
        <v>0</v>
      </c>
      <c r="AC21" s="33">
        <v>2</v>
      </c>
      <c r="AD21" s="33">
        <v>2</v>
      </c>
      <c r="AE21" s="33">
        <v>2</v>
      </c>
      <c r="AF21" s="33">
        <v>2</v>
      </c>
      <c r="AG21" s="34">
        <v>0</v>
      </c>
      <c r="AH21" s="19">
        <f t="shared" si="1"/>
        <v>32</v>
      </c>
      <c r="AI21" s="47">
        <f t="shared" si="2"/>
        <v>0.53333333333333333</v>
      </c>
      <c r="AJ21" s="73">
        <v>0.51700000000000002</v>
      </c>
      <c r="AK21" s="45">
        <v>0.55400000000000005</v>
      </c>
    </row>
    <row r="22" spans="1:37" ht="33.6" customHeight="1" x14ac:dyDescent="0.3">
      <c r="A22" s="19">
        <f t="shared" si="3"/>
        <v>19</v>
      </c>
      <c r="B22" s="60" t="s">
        <v>28</v>
      </c>
      <c r="C22" s="13" t="s">
        <v>2</v>
      </c>
      <c r="D22" s="35">
        <v>2</v>
      </c>
      <c r="E22" s="33">
        <v>2</v>
      </c>
      <c r="F22" s="33">
        <v>2</v>
      </c>
      <c r="G22" s="33">
        <v>2</v>
      </c>
      <c r="H22" s="33">
        <v>2</v>
      </c>
      <c r="I22" s="33">
        <v>2</v>
      </c>
      <c r="J22" s="33">
        <v>0</v>
      </c>
      <c r="K22" s="36">
        <v>0</v>
      </c>
      <c r="L22" s="37">
        <v>2</v>
      </c>
      <c r="M22" s="33">
        <v>2</v>
      </c>
      <c r="N22" s="33">
        <v>2</v>
      </c>
      <c r="O22" s="33">
        <v>2</v>
      </c>
      <c r="P22" s="33">
        <v>2</v>
      </c>
      <c r="Q22" s="33">
        <v>2</v>
      </c>
      <c r="R22" s="33">
        <v>0</v>
      </c>
      <c r="S22" s="33">
        <v>1</v>
      </c>
      <c r="T22" s="33">
        <v>2</v>
      </c>
      <c r="U22" s="33">
        <v>0</v>
      </c>
      <c r="V22" s="34">
        <v>0</v>
      </c>
      <c r="W22" s="37">
        <v>2</v>
      </c>
      <c r="X22" s="33">
        <v>2</v>
      </c>
      <c r="Y22" s="33">
        <v>2</v>
      </c>
      <c r="Z22" s="36">
        <v>2</v>
      </c>
      <c r="AA22" s="35">
        <v>0</v>
      </c>
      <c r="AB22" s="33">
        <v>0</v>
      </c>
      <c r="AC22" s="33">
        <v>2</v>
      </c>
      <c r="AD22" s="33">
        <v>2</v>
      </c>
      <c r="AE22" s="33">
        <v>2</v>
      </c>
      <c r="AF22" s="33">
        <v>0</v>
      </c>
      <c r="AG22" s="34">
        <v>0</v>
      </c>
      <c r="AH22" s="19">
        <f t="shared" si="1"/>
        <v>41</v>
      </c>
      <c r="AI22" s="47">
        <f t="shared" si="2"/>
        <v>0.68333333333333335</v>
      </c>
      <c r="AJ22" s="73">
        <v>0.65500000000000003</v>
      </c>
      <c r="AK22" s="45">
        <v>0.65700000000000003</v>
      </c>
    </row>
    <row r="23" spans="1:37" ht="33.6" customHeight="1" x14ac:dyDescent="0.3">
      <c r="A23" s="19">
        <f t="shared" si="3"/>
        <v>20</v>
      </c>
      <c r="B23" s="61" t="s">
        <v>28</v>
      </c>
      <c r="C23" s="13" t="s">
        <v>3</v>
      </c>
      <c r="D23" s="35">
        <v>2</v>
      </c>
      <c r="E23" s="33">
        <v>2</v>
      </c>
      <c r="F23" s="33">
        <v>2</v>
      </c>
      <c r="G23" s="33">
        <v>2</v>
      </c>
      <c r="H23" s="33">
        <v>2</v>
      </c>
      <c r="I23" s="33">
        <v>2</v>
      </c>
      <c r="J23" s="33">
        <v>0</v>
      </c>
      <c r="K23" s="36">
        <v>0</v>
      </c>
      <c r="L23" s="37">
        <v>2</v>
      </c>
      <c r="M23" s="33">
        <v>2</v>
      </c>
      <c r="N23" s="33">
        <v>2</v>
      </c>
      <c r="O23" s="33">
        <v>2</v>
      </c>
      <c r="P23" s="33">
        <v>2</v>
      </c>
      <c r="Q23" s="33">
        <v>2</v>
      </c>
      <c r="R23" s="33">
        <v>0</v>
      </c>
      <c r="S23" s="33">
        <v>2</v>
      </c>
      <c r="T23" s="33">
        <v>2</v>
      </c>
      <c r="U23" s="33">
        <v>0</v>
      </c>
      <c r="V23" s="34">
        <v>0</v>
      </c>
      <c r="W23" s="37">
        <v>1</v>
      </c>
      <c r="X23" s="33">
        <v>1</v>
      </c>
      <c r="Y23" s="33">
        <v>2</v>
      </c>
      <c r="Z23" s="36">
        <v>0</v>
      </c>
      <c r="AA23" s="35">
        <v>2</v>
      </c>
      <c r="AB23" s="33">
        <v>0</v>
      </c>
      <c r="AC23" s="33">
        <v>2</v>
      </c>
      <c r="AD23" s="33">
        <v>2</v>
      </c>
      <c r="AE23" s="33">
        <v>2</v>
      </c>
      <c r="AF23" s="33">
        <v>0</v>
      </c>
      <c r="AG23" s="34">
        <v>0</v>
      </c>
      <c r="AH23" s="19">
        <f t="shared" si="1"/>
        <v>40</v>
      </c>
      <c r="AI23" s="47">
        <f t="shared" si="2"/>
        <v>0.66666666666666663</v>
      </c>
      <c r="AJ23" s="73">
        <v>0.6</v>
      </c>
      <c r="AK23" s="45">
        <v>0.622</v>
      </c>
    </row>
    <row r="24" spans="1:37" ht="33.6" customHeight="1" x14ac:dyDescent="0.3">
      <c r="A24" s="19">
        <f t="shared" si="3"/>
        <v>21</v>
      </c>
      <c r="B24" s="61" t="s">
        <v>28</v>
      </c>
      <c r="C24" s="13" t="s">
        <v>63</v>
      </c>
      <c r="D24" s="35">
        <v>2</v>
      </c>
      <c r="E24" s="33">
        <v>2</v>
      </c>
      <c r="F24" s="33">
        <v>2</v>
      </c>
      <c r="G24" s="33">
        <v>2</v>
      </c>
      <c r="H24" s="33">
        <v>2</v>
      </c>
      <c r="I24" s="33">
        <v>2</v>
      </c>
      <c r="J24" s="33">
        <v>0</v>
      </c>
      <c r="K24" s="36">
        <v>0</v>
      </c>
      <c r="L24" s="37">
        <v>2</v>
      </c>
      <c r="M24" s="33">
        <v>2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2</v>
      </c>
      <c r="U24" s="33">
        <v>0</v>
      </c>
      <c r="V24" s="34">
        <v>0</v>
      </c>
      <c r="W24" s="37">
        <v>1</v>
      </c>
      <c r="X24" s="33">
        <v>1</v>
      </c>
      <c r="Y24" s="33">
        <v>0</v>
      </c>
      <c r="Z24" s="36">
        <v>2</v>
      </c>
      <c r="AA24" s="35">
        <v>2</v>
      </c>
      <c r="AB24" s="33">
        <v>0</v>
      </c>
      <c r="AC24" s="33">
        <v>2</v>
      </c>
      <c r="AD24" s="33">
        <v>2</v>
      </c>
      <c r="AE24" s="33">
        <v>2</v>
      </c>
      <c r="AF24" s="33">
        <v>2</v>
      </c>
      <c r="AG24" s="34">
        <v>1</v>
      </c>
      <c r="AH24" s="19">
        <f t="shared" si="1"/>
        <v>33</v>
      </c>
      <c r="AI24" s="47">
        <f t="shared" si="2"/>
        <v>0.55000000000000004</v>
      </c>
      <c r="AJ24" s="73"/>
      <c r="AK24" s="45"/>
    </row>
    <row r="25" spans="1:37" ht="33.6" customHeight="1" x14ac:dyDescent="0.3">
      <c r="A25" s="19">
        <f t="shared" si="3"/>
        <v>22</v>
      </c>
      <c r="B25" s="63" t="s">
        <v>106</v>
      </c>
      <c r="C25" s="13" t="s">
        <v>64</v>
      </c>
      <c r="D25" s="35">
        <v>2</v>
      </c>
      <c r="E25" s="33">
        <v>2</v>
      </c>
      <c r="F25" s="33">
        <v>2</v>
      </c>
      <c r="G25" s="33">
        <v>2</v>
      </c>
      <c r="H25" s="33">
        <v>2</v>
      </c>
      <c r="I25" s="33">
        <v>2</v>
      </c>
      <c r="J25" s="33">
        <v>0</v>
      </c>
      <c r="K25" s="36">
        <v>2</v>
      </c>
      <c r="L25" s="37">
        <v>2</v>
      </c>
      <c r="M25" s="33">
        <v>2</v>
      </c>
      <c r="N25" s="33">
        <v>2</v>
      </c>
      <c r="O25" s="33">
        <v>2</v>
      </c>
      <c r="P25" s="33">
        <v>2</v>
      </c>
      <c r="Q25" s="33">
        <v>2</v>
      </c>
      <c r="R25" s="33">
        <v>0</v>
      </c>
      <c r="S25" s="33">
        <v>0</v>
      </c>
      <c r="T25" s="33">
        <v>2</v>
      </c>
      <c r="U25" s="33">
        <v>0</v>
      </c>
      <c r="V25" s="34">
        <v>0</v>
      </c>
      <c r="W25" s="37">
        <v>1</v>
      </c>
      <c r="X25" s="33">
        <v>1</v>
      </c>
      <c r="Y25" s="33">
        <v>2</v>
      </c>
      <c r="Z25" s="36">
        <v>0</v>
      </c>
      <c r="AA25" s="35">
        <v>2</v>
      </c>
      <c r="AB25" s="33">
        <v>0</v>
      </c>
      <c r="AC25" s="33">
        <v>2</v>
      </c>
      <c r="AD25" s="33">
        <v>2</v>
      </c>
      <c r="AE25" s="33">
        <v>2</v>
      </c>
      <c r="AF25" s="33">
        <v>2</v>
      </c>
      <c r="AG25" s="34">
        <v>0</v>
      </c>
      <c r="AH25" s="19">
        <f t="shared" si="1"/>
        <v>42</v>
      </c>
      <c r="AI25" s="47">
        <f t="shared" si="2"/>
        <v>0.7</v>
      </c>
      <c r="AJ25" s="73"/>
      <c r="AK25" s="45"/>
    </row>
    <row r="26" spans="1:37" ht="33.6" customHeight="1" x14ac:dyDescent="0.3">
      <c r="A26" s="19">
        <f t="shared" si="3"/>
        <v>23</v>
      </c>
      <c r="B26" s="61" t="s">
        <v>106</v>
      </c>
      <c r="C26" s="13" t="s">
        <v>65</v>
      </c>
      <c r="D26" s="35">
        <v>2</v>
      </c>
      <c r="E26" s="33">
        <v>2</v>
      </c>
      <c r="F26" s="33">
        <v>2</v>
      </c>
      <c r="G26" s="33">
        <v>2</v>
      </c>
      <c r="H26" s="33">
        <v>2</v>
      </c>
      <c r="I26" s="33">
        <v>2</v>
      </c>
      <c r="J26" s="33">
        <v>0</v>
      </c>
      <c r="K26" s="36">
        <v>2</v>
      </c>
      <c r="L26" s="37">
        <v>2</v>
      </c>
      <c r="M26" s="33">
        <v>2</v>
      </c>
      <c r="N26" s="33">
        <v>2</v>
      </c>
      <c r="O26" s="33">
        <v>2</v>
      </c>
      <c r="P26" s="33">
        <v>2</v>
      </c>
      <c r="Q26" s="33">
        <v>2</v>
      </c>
      <c r="R26" s="33">
        <v>0</v>
      </c>
      <c r="S26" s="33">
        <v>0</v>
      </c>
      <c r="T26" s="33">
        <v>2</v>
      </c>
      <c r="U26" s="33">
        <v>0</v>
      </c>
      <c r="V26" s="34">
        <v>0</v>
      </c>
      <c r="W26" s="37">
        <v>1</v>
      </c>
      <c r="X26" s="33">
        <v>1</v>
      </c>
      <c r="Y26" s="33">
        <v>2</v>
      </c>
      <c r="Z26" s="36">
        <v>0</v>
      </c>
      <c r="AA26" s="35">
        <v>2</v>
      </c>
      <c r="AB26" s="33">
        <v>0</v>
      </c>
      <c r="AC26" s="33">
        <v>2</v>
      </c>
      <c r="AD26" s="33">
        <v>2</v>
      </c>
      <c r="AE26" s="33">
        <v>2</v>
      </c>
      <c r="AF26" s="33">
        <v>2</v>
      </c>
      <c r="AG26" s="34">
        <v>1</v>
      </c>
      <c r="AH26" s="19">
        <f t="shared" si="1"/>
        <v>43</v>
      </c>
      <c r="AI26" s="47">
        <f t="shared" si="2"/>
        <v>0.71666666666666667</v>
      </c>
      <c r="AJ26" s="73"/>
      <c r="AK26" s="45"/>
    </row>
    <row r="27" spans="1:37" ht="33.6" customHeight="1" thickBot="1" x14ac:dyDescent="0.35">
      <c r="A27" s="19">
        <f t="shared" si="3"/>
        <v>24</v>
      </c>
      <c r="B27" s="61" t="s">
        <v>106</v>
      </c>
      <c r="C27" s="13" t="s">
        <v>66</v>
      </c>
      <c r="D27" s="35">
        <v>0</v>
      </c>
      <c r="E27" s="33">
        <v>2</v>
      </c>
      <c r="F27" s="33">
        <v>2</v>
      </c>
      <c r="G27" s="33">
        <v>2</v>
      </c>
      <c r="H27" s="33">
        <v>2</v>
      </c>
      <c r="I27" s="33">
        <v>2</v>
      </c>
      <c r="J27" s="33">
        <v>0</v>
      </c>
      <c r="K27" s="36">
        <v>2</v>
      </c>
      <c r="L27" s="37">
        <v>2</v>
      </c>
      <c r="M27" s="33">
        <v>2</v>
      </c>
      <c r="N27" s="33">
        <v>2</v>
      </c>
      <c r="O27" s="33">
        <v>0</v>
      </c>
      <c r="P27" s="33">
        <v>2</v>
      </c>
      <c r="Q27" s="33">
        <v>2</v>
      </c>
      <c r="R27" s="33">
        <v>0</v>
      </c>
      <c r="S27" s="33">
        <v>0</v>
      </c>
      <c r="T27" s="33">
        <v>0</v>
      </c>
      <c r="U27" s="33">
        <v>0</v>
      </c>
      <c r="V27" s="34">
        <v>0</v>
      </c>
      <c r="W27" s="37">
        <v>1</v>
      </c>
      <c r="X27" s="33">
        <v>1</v>
      </c>
      <c r="Y27" s="33">
        <v>0</v>
      </c>
      <c r="Z27" s="36">
        <v>0</v>
      </c>
      <c r="AA27" s="35">
        <v>0</v>
      </c>
      <c r="AB27" s="33">
        <v>0</v>
      </c>
      <c r="AC27" s="33">
        <v>0</v>
      </c>
      <c r="AD27" s="33">
        <v>2</v>
      </c>
      <c r="AE27" s="33">
        <v>2</v>
      </c>
      <c r="AF27" s="33">
        <v>0</v>
      </c>
      <c r="AG27" s="34">
        <v>0</v>
      </c>
      <c r="AH27" s="19">
        <f t="shared" si="1"/>
        <v>28</v>
      </c>
      <c r="AI27" s="47">
        <f t="shared" si="2"/>
        <v>0.46666666666666667</v>
      </c>
      <c r="AJ27" s="73"/>
      <c r="AK27" s="45"/>
    </row>
    <row r="28" spans="1:37" ht="33.6" customHeight="1" x14ac:dyDescent="0.3">
      <c r="A28" s="19">
        <f t="shared" si="3"/>
        <v>25</v>
      </c>
      <c r="B28" s="60" t="s">
        <v>26</v>
      </c>
      <c r="C28" s="13" t="s">
        <v>24</v>
      </c>
      <c r="D28" s="35">
        <v>2</v>
      </c>
      <c r="E28" s="33">
        <v>0</v>
      </c>
      <c r="F28" s="33">
        <v>0</v>
      </c>
      <c r="G28" s="33">
        <v>2</v>
      </c>
      <c r="H28" s="33">
        <v>2</v>
      </c>
      <c r="I28" s="33">
        <v>2</v>
      </c>
      <c r="J28" s="33">
        <v>0</v>
      </c>
      <c r="K28" s="36">
        <v>0</v>
      </c>
      <c r="L28" s="37">
        <v>2</v>
      </c>
      <c r="M28" s="33">
        <v>2</v>
      </c>
      <c r="N28" s="33">
        <v>2</v>
      </c>
      <c r="O28" s="33">
        <v>2</v>
      </c>
      <c r="P28" s="33">
        <v>0</v>
      </c>
      <c r="Q28" s="33">
        <v>2</v>
      </c>
      <c r="R28" s="33">
        <v>0</v>
      </c>
      <c r="S28" s="33">
        <v>0</v>
      </c>
      <c r="T28" s="33">
        <v>2</v>
      </c>
      <c r="U28" s="33">
        <v>0</v>
      </c>
      <c r="V28" s="34">
        <v>0</v>
      </c>
      <c r="W28" s="37">
        <v>0</v>
      </c>
      <c r="X28" s="33">
        <v>0</v>
      </c>
      <c r="Y28" s="33">
        <v>2</v>
      </c>
      <c r="Z28" s="36">
        <v>2</v>
      </c>
      <c r="AA28" s="35">
        <v>2</v>
      </c>
      <c r="AB28" s="33">
        <v>0</v>
      </c>
      <c r="AC28" s="33">
        <v>2</v>
      </c>
      <c r="AD28" s="33">
        <v>2</v>
      </c>
      <c r="AE28" s="33">
        <v>2</v>
      </c>
      <c r="AF28" s="33">
        <v>0</v>
      </c>
      <c r="AG28" s="34">
        <v>0</v>
      </c>
      <c r="AH28" s="19">
        <f t="shared" si="1"/>
        <v>32</v>
      </c>
      <c r="AI28" s="47">
        <f t="shared" si="2"/>
        <v>0.53333333333333333</v>
      </c>
      <c r="AJ28" s="73">
        <v>0.55000000000000004</v>
      </c>
      <c r="AK28" s="45">
        <v>0.51351351351351349</v>
      </c>
    </row>
    <row r="29" spans="1:37" ht="33.6" customHeight="1" x14ac:dyDescent="0.3">
      <c r="A29" s="19">
        <f t="shared" si="3"/>
        <v>26</v>
      </c>
      <c r="B29" s="61" t="s">
        <v>26</v>
      </c>
      <c r="C29" s="13" t="s">
        <v>67</v>
      </c>
      <c r="D29" s="35">
        <v>2</v>
      </c>
      <c r="E29" s="33">
        <v>2</v>
      </c>
      <c r="F29" s="33">
        <v>0</v>
      </c>
      <c r="G29" s="33">
        <v>2</v>
      </c>
      <c r="H29" s="33">
        <v>2</v>
      </c>
      <c r="I29" s="33">
        <v>2</v>
      </c>
      <c r="J29" s="33">
        <v>0</v>
      </c>
      <c r="K29" s="36">
        <v>0</v>
      </c>
      <c r="L29" s="37">
        <v>2</v>
      </c>
      <c r="M29" s="33">
        <v>2</v>
      </c>
      <c r="N29" s="33">
        <v>2</v>
      </c>
      <c r="O29" s="33">
        <v>2</v>
      </c>
      <c r="P29" s="33">
        <v>2</v>
      </c>
      <c r="Q29" s="33">
        <v>2</v>
      </c>
      <c r="R29" s="33">
        <v>0</v>
      </c>
      <c r="S29" s="33">
        <v>0</v>
      </c>
      <c r="T29" s="33">
        <v>2</v>
      </c>
      <c r="U29" s="33">
        <v>0</v>
      </c>
      <c r="V29" s="34">
        <v>0</v>
      </c>
      <c r="W29" s="37">
        <v>1</v>
      </c>
      <c r="X29" s="33">
        <v>1</v>
      </c>
      <c r="Y29" s="33">
        <v>0</v>
      </c>
      <c r="Z29" s="36">
        <v>0</v>
      </c>
      <c r="AA29" s="35">
        <v>2</v>
      </c>
      <c r="AB29" s="33">
        <v>2</v>
      </c>
      <c r="AC29" s="33">
        <v>2</v>
      </c>
      <c r="AD29" s="33">
        <v>2</v>
      </c>
      <c r="AE29" s="33">
        <v>2</v>
      </c>
      <c r="AF29" s="33">
        <v>0</v>
      </c>
      <c r="AG29" s="34">
        <v>0</v>
      </c>
      <c r="AH29" s="19">
        <f t="shared" si="1"/>
        <v>36</v>
      </c>
      <c r="AI29" s="47">
        <f t="shared" si="2"/>
        <v>0.6</v>
      </c>
      <c r="AJ29" s="73">
        <v>0.4</v>
      </c>
      <c r="AK29" s="45">
        <v>0.47297297297297297</v>
      </c>
    </row>
    <row r="30" spans="1:37" ht="33.6" customHeight="1" x14ac:dyDescent="0.3">
      <c r="A30" s="19">
        <f t="shared" si="3"/>
        <v>27</v>
      </c>
      <c r="B30" s="61" t="s">
        <v>26</v>
      </c>
      <c r="C30" s="13" t="s">
        <v>69</v>
      </c>
      <c r="D30" s="35">
        <v>2</v>
      </c>
      <c r="E30" s="33">
        <v>2</v>
      </c>
      <c r="F30" s="33">
        <v>0</v>
      </c>
      <c r="G30" s="33">
        <v>2</v>
      </c>
      <c r="H30" s="33">
        <v>2</v>
      </c>
      <c r="I30" s="33">
        <v>2</v>
      </c>
      <c r="J30" s="33">
        <v>0</v>
      </c>
      <c r="K30" s="36">
        <v>2</v>
      </c>
      <c r="L30" s="37">
        <v>2</v>
      </c>
      <c r="M30" s="33">
        <v>2</v>
      </c>
      <c r="N30" s="33">
        <v>2</v>
      </c>
      <c r="O30" s="33">
        <v>2</v>
      </c>
      <c r="P30" s="33">
        <v>0</v>
      </c>
      <c r="Q30" s="33">
        <v>2</v>
      </c>
      <c r="R30" s="33">
        <v>0</v>
      </c>
      <c r="S30" s="33">
        <v>0</v>
      </c>
      <c r="T30" s="33">
        <v>2</v>
      </c>
      <c r="U30" s="33">
        <v>2</v>
      </c>
      <c r="V30" s="34">
        <v>0</v>
      </c>
      <c r="W30" s="37">
        <v>1</v>
      </c>
      <c r="X30" s="33">
        <v>1</v>
      </c>
      <c r="Y30" s="33">
        <v>2</v>
      </c>
      <c r="Z30" s="36">
        <v>0</v>
      </c>
      <c r="AA30" s="35">
        <v>2</v>
      </c>
      <c r="AB30" s="33">
        <v>0</v>
      </c>
      <c r="AC30" s="33">
        <v>2</v>
      </c>
      <c r="AD30" s="33">
        <v>2</v>
      </c>
      <c r="AE30" s="33">
        <v>2</v>
      </c>
      <c r="AF30" s="33">
        <v>0</v>
      </c>
      <c r="AG30" s="34">
        <v>1</v>
      </c>
      <c r="AH30" s="19">
        <f t="shared" si="1"/>
        <v>39</v>
      </c>
      <c r="AI30" s="47">
        <f t="shared" si="2"/>
        <v>0.65</v>
      </c>
      <c r="AJ30" s="73">
        <v>0.58299999999999996</v>
      </c>
      <c r="AK30" s="45">
        <v>0.60810810810810811</v>
      </c>
    </row>
    <row r="31" spans="1:37" ht="33.6" customHeight="1" x14ac:dyDescent="0.3">
      <c r="A31" s="19">
        <f t="shared" si="3"/>
        <v>28</v>
      </c>
      <c r="B31" s="61" t="s">
        <v>26</v>
      </c>
      <c r="C31" s="13" t="s">
        <v>68</v>
      </c>
      <c r="D31" s="35">
        <v>0</v>
      </c>
      <c r="E31" s="33">
        <v>0</v>
      </c>
      <c r="F31" s="33">
        <v>0</v>
      </c>
      <c r="G31" s="33">
        <v>2</v>
      </c>
      <c r="H31" s="33">
        <v>2</v>
      </c>
      <c r="I31" s="33">
        <v>2</v>
      </c>
      <c r="J31" s="33">
        <v>0</v>
      </c>
      <c r="K31" s="36">
        <v>2</v>
      </c>
      <c r="L31" s="37">
        <v>2</v>
      </c>
      <c r="M31" s="33">
        <v>2</v>
      </c>
      <c r="N31" s="33">
        <v>2</v>
      </c>
      <c r="O31" s="33">
        <v>2</v>
      </c>
      <c r="P31" s="33">
        <v>0</v>
      </c>
      <c r="Q31" s="33">
        <v>2</v>
      </c>
      <c r="R31" s="33">
        <v>0</v>
      </c>
      <c r="S31" s="33">
        <v>0</v>
      </c>
      <c r="T31" s="33">
        <v>2</v>
      </c>
      <c r="U31" s="33">
        <v>0</v>
      </c>
      <c r="V31" s="34">
        <v>0</v>
      </c>
      <c r="W31" s="37">
        <v>1</v>
      </c>
      <c r="X31" s="33">
        <v>1</v>
      </c>
      <c r="Y31" s="33">
        <v>2</v>
      </c>
      <c r="Z31" s="36">
        <v>0</v>
      </c>
      <c r="AA31" s="35">
        <v>2</v>
      </c>
      <c r="AB31" s="33">
        <v>0</v>
      </c>
      <c r="AC31" s="33">
        <v>2</v>
      </c>
      <c r="AD31" s="33">
        <v>2</v>
      </c>
      <c r="AE31" s="33">
        <v>2</v>
      </c>
      <c r="AF31" s="33">
        <v>0</v>
      </c>
      <c r="AG31" s="34">
        <v>0</v>
      </c>
      <c r="AH31" s="19">
        <f t="shared" si="1"/>
        <v>32</v>
      </c>
      <c r="AI31" s="47">
        <f t="shared" si="2"/>
        <v>0.53333333333333333</v>
      </c>
      <c r="AJ31" s="73"/>
      <c r="AK31" s="45"/>
    </row>
    <row r="32" spans="1:37" ht="33.6" customHeight="1" x14ac:dyDescent="0.3">
      <c r="A32" s="19">
        <f t="shared" si="3"/>
        <v>29</v>
      </c>
      <c r="B32" s="63" t="s">
        <v>107</v>
      </c>
      <c r="C32" s="13" t="s">
        <v>70</v>
      </c>
      <c r="D32" s="35">
        <v>0</v>
      </c>
      <c r="E32" s="33">
        <v>0</v>
      </c>
      <c r="F32" s="33">
        <v>2</v>
      </c>
      <c r="G32" s="33">
        <v>0</v>
      </c>
      <c r="H32" s="33">
        <v>2</v>
      </c>
      <c r="I32" s="33">
        <v>2</v>
      </c>
      <c r="J32" s="33">
        <v>0</v>
      </c>
      <c r="K32" s="36">
        <v>2</v>
      </c>
      <c r="L32" s="37">
        <v>0</v>
      </c>
      <c r="M32" s="33">
        <v>0</v>
      </c>
      <c r="N32" s="33">
        <v>0</v>
      </c>
      <c r="O32" s="33">
        <v>2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4">
        <v>0</v>
      </c>
      <c r="W32" s="37">
        <v>0</v>
      </c>
      <c r="X32" s="33">
        <v>0</v>
      </c>
      <c r="Y32" s="33">
        <v>0</v>
      </c>
      <c r="Z32" s="36">
        <v>0</v>
      </c>
      <c r="AA32" s="35">
        <v>2</v>
      </c>
      <c r="AB32" s="33">
        <v>0</v>
      </c>
      <c r="AC32" s="33">
        <v>2</v>
      </c>
      <c r="AD32" s="33">
        <v>0</v>
      </c>
      <c r="AE32" s="33">
        <v>0</v>
      </c>
      <c r="AF32" s="33">
        <v>0</v>
      </c>
      <c r="AG32" s="34">
        <v>0</v>
      </c>
      <c r="AH32" s="19">
        <f t="shared" si="1"/>
        <v>14</v>
      </c>
      <c r="AI32" s="47">
        <f t="shared" si="2"/>
        <v>0.23333333333333334</v>
      </c>
      <c r="AJ32" s="73"/>
      <c r="AK32" s="45"/>
    </row>
    <row r="33" spans="1:37" ht="33.6" customHeight="1" x14ac:dyDescent="0.3">
      <c r="A33" s="19">
        <f t="shared" si="3"/>
        <v>30</v>
      </c>
      <c r="B33" s="61" t="s">
        <v>107</v>
      </c>
      <c r="C33" s="13" t="s">
        <v>72</v>
      </c>
      <c r="D33" s="35">
        <v>2</v>
      </c>
      <c r="E33" s="33">
        <v>2</v>
      </c>
      <c r="F33" s="33">
        <v>2</v>
      </c>
      <c r="G33" s="33">
        <v>2</v>
      </c>
      <c r="H33" s="33">
        <v>2</v>
      </c>
      <c r="I33" s="33">
        <v>2</v>
      </c>
      <c r="J33" s="33">
        <v>0</v>
      </c>
      <c r="K33" s="36">
        <v>0</v>
      </c>
      <c r="L33" s="37">
        <v>2</v>
      </c>
      <c r="M33" s="33">
        <v>2</v>
      </c>
      <c r="N33" s="33">
        <v>0</v>
      </c>
      <c r="O33" s="33">
        <v>2</v>
      </c>
      <c r="P33" s="33">
        <v>0</v>
      </c>
      <c r="Q33" s="33">
        <v>0</v>
      </c>
      <c r="R33" s="33">
        <v>0</v>
      </c>
      <c r="S33" s="33">
        <v>2</v>
      </c>
      <c r="T33" s="33">
        <v>2</v>
      </c>
      <c r="U33" s="33">
        <v>0</v>
      </c>
      <c r="V33" s="34">
        <v>0</v>
      </c>
      <c r="W33" s="37">
        <v>1</v>
      </c>
      <c r="X33" s="33">
        <v>1</v>
      </c>
      <c r="Y33" s="33">
        <v>0</v>
      </c>
      <c r="Z33" s="36">
        <v>0</v>
      </c>
      <c r="AA33" s="35">
        <v>2</v>
      </c>
      <c r="AB33" s="33">
        <v>0</v>
      </c>
      <c r="AC33" s="33">
        <v>2</v>
      </c>
      <c r="AD33" s="33">
        <v>0</v>
      </c>
      <c r="AE33" s="33">
        <v>2</v>
      </c>
      <c r="AF33" s="33">
        <v>0</v>
      </c>
      <c r="AG33" s="34">
        <v>0</v>
      </c>
      <c r="AH33" s="19">
        <f t="shared" si="1"/>
        <v>30</v>
      </c>
      <c r="AI33" s="47">
        <f t="shared" si="2"/>
        <v>0.5</v>
      </c>
      <c r="AJ33" s="73"/>
      <c r="AK33" s="45"/>
    </row>
    <row r="34" spans="1:37" ht="33.6" customHeight="1" thickBot="1" x14ac:dyDescent="0.35">
      <c r="A34" s="19">
        <f t="shared" si="3"/>
        <v>31</v>
      </c>
      <c r="B34" s="61" t="s">
        <v>107</v>
      </c>
      <c r="C34" s="13" t="s">
        <v>73</v>
      </c>
      <c r="D34" s="35">
        <v>2</v>
      </c>
      <c r="E34" s="33">
        <v>2</v>
      </c>
      <c r="F34" s="33">
        <v>2</v>
      </c>
      <c r="G34" s="33">
        <v>2</v>
      </c>
      <c r="H34" s="33">
        <v>2</v>
      </c>
      <c r="I34" s="33">
        <v>2</v>
      </c>
      <c r="J34" s="33">
        <v>0</v>
      </c>
      <c r="K34" s="36">
        <v>2</v>
      </c>
      <c r="L34" s="37">
        <v>2</v>
      </c>
      <c r="M34" s="33">
        <v>2</v>
      </c>
      <c r="N34" s="33">
        <v>2</v>
      </c>
      <c r="O34" s="33">
        <v>2</v>
      </c>
      <c r="P34" s="33">
        <v>2</v>
      </c>
      <c r="Q34" s="33">
        <v>2</v>
      </c>
      <c r="R34" s="33">
        <v>0</v>
      </c>
      <c r="S34" s="33">
        <v>0</v>
      </c>
      <c r="T34" s="33">
        <v>0</v>
      </c>
      <c r="U34" s="33">
        <v>2</v>
      </c>
      <c r="V34" s="34">
        <v>2</v>
      </c>
      <c r="W34" s="37">
        <v>1</v>
      </c>
      <c r="X34" s="33">
        <v>1</v>
      </c>
      <c r="Y34" s="33">
        <v>0</v>
      </c>
      <c r="Z34" s="36">
        <v>0</v>
      </c>
      <c r="AA34" s="35">
        <v>2</v>
      </c>
      <c r="AB34" s="33">
        <v>2</v>
      </c>
      <c r="AC34" s="33">
        <v>2</v>
      </c>
      <c r="AD34" s="33">
        <v>2</v>
      </c>
      <c r="AE34" s="33">
        <v>2</v>
      </c>
      <c r="AF34" s="33">
        <v>0</v>
      </c>
      <c r="AG34" s="34">
        <v>0</v>
      </c>
      <c r="AH34" s="19">
        <f t="shared" si="1"/>
        <v>42</v>
      </c>
      <c r="AI34" s="47">
        <f t="shared" si="2"/>
        <v>0.7</v>
      </c>
      <c r="AJ34" s="73"/>
      <c r="AK34" s="45"/>
    </row>
    <row r="35" spans="1:37" ht="33.6" customHeight="1" x14ac:dyDescent="0.3">
      <c r="A35" s="19">
        <f t="shared" si="3"/>
        <v>32</v>
      </c>
      <c r="B35" s="60" t="s">
        <v>108</v>
      </c>
      <c r="C35" s="13" t="s">
        <v>74</v>
      </c>
      <c r="D35" s="35">
        <v>2</v>
      </c>
      <c r="E35" s="33">
        <v>2</v>
      </c>
      <c r="F35" s="33">
        <v>0</v>
      </c>
      <c r="G35" s="33">
        <v>0</v>
      </c>
      <c r="H35" s="33">
        <v>2</v>
      </c>
      <c r="I35" s="33">
        <v>2</v>
      </c>
      <c r="J35" s="33">
        <v>0</v>
      </c>
      <c r="K35" s="36">
        <v>2</v>
      </c>
      <c r="L35" s="37">
        <v>0</v>
      </c>
      <c r="M35" s="33">
        <v>0</v>
      </c>
      <c r="N35" s="33">
        <v>0</v>
      </c>
      <c r="O35" s="33">
        <v>2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4">
        <v>0</v>
      </c>
      <c r="W35" s="37">
        <v>1</v>
      </c>
      <c r="X35" s="33">
        <v>0</v>
      </c>
      <c r="Y35" s="33">
        <v>0</v>
      </c>
      <c r="Z35" s="36">
        <v>0</v>
      </c>
      <c r="AA35" s="35">
        <v>0</v>
      </c>
      <c r="AB35" s="33">
        <v>0</v>
      </c>
      <c r="AC35" s="33">
        <v>2</v>
      </c>
      <c r="AD35" s="33">
        <v>0</v>
      </c>
      <c r="AE35" s="33">
        <v>0</v>
      </c>
      <c r="AF35" s="33">
        <v>0</v>
      </c>
      <c r="AG35" s="34">
        <v>0</v>
      </c>
      <c r="AH35" s="19">
        <f t="shared" si="1"/>
        <v>15</v>
      </c>
      <c r="AI35" s="47">
        <f t="shared" si="2"/>
        <v>0.25</v>
      </c>
      <c r="AJ35" s="73"/>
      <c r="AK35" s="45"/>
    </row>
    <row r="36" spans="1:37" ht="33.6" customHeight="1" x14ac:dyDescent="0.3">
      <c r="A36" s="19">
        <f t="shared" si="3"/>
        <v>33</v>
      </c>
      <c r="B36" s="61" t="s">
        <v>108</v>
      </c>
      <c r="C36" s="13" t="s">
        <v>75</v>
      </c>
      <c r="D36" s="35">
        <v>2</v>
      </c>
      <c r="E36" s="33">
        <v>2</v>
      </c>
      <c r="F36" s="33">
        <v>0</v>
      </c>
      <c r="G36" s="33">
        <v>2</v>
      </c>
      <c r="H36" s="33">
        <v>2</v>
      </c>
      <c r="I36" s="33">
        <v>2</v>
      </c>
      <c r="J36" s="33">
        <v>0</v>
      </c>
      <c r="K36" s="36">
        <v>0</v>
      </c>
      <c r="L36" s="37">
        <v>2</v>
      </c>
      <c r="M36" s="33">
        <v>2</v>
      </c>
      <c r="N36" s="33">
        <v>0</v>
      </c>
      <c r="O36" s="33">
        <v>2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4">
        <v>0</v>
      </c>
      <c r="W36" s="37">
        <v>0</v>
      </c>
      <c r="X36" s="33">
        <v>1</v>
      </c>
      <c r="Y36" s="33">
        <v>0</v>
      </c>
      <c r="Z36" s="36">
        <v>0</v>
      </c>
      <c r="AA36" s="35">
        <v>1</v>
      </c>
      <c r="AB36" s="33">
        <v>0</v>
      </c>
      <c r="AC36" s="33">
        <v>2</v>
      </c>
      <c r="AD36" s="33">
        <v>0</v>
      </c>
      <c r="AE36" s="33">
        <v>2</v>
      </c>
      <c r="AF36" s="33">
        <v>2</v>
      </c>
      <c r="AG36" s="34">
        <v>1</v>
      </c>
      <c r="AH36" s="19">
        <f t="shared" si="1"/>
        <v>25</v>
      </c>
      <c r="AI36" s="47">
        <f t="shared" si="2"/>
        <v>0.41666666666666669</v>
      </c>
      <c r="AJ36" s="73"/>
      <c r="AK36" s="45"/>
    </row>
    <row r="37" spans="1:37" ht="33.6" customHeight="1" x14ac:dyDescent="0.3">
      <c r="A37" s="19">
        <f t="shared" si="3"/>
        <v>34</v>
      </c>
      <c r="B37" s="63" t="s">
        <v>109</v>
      </c>
      <c r="C37" s="13" t="s">
        <v>76</v>
      </c>
      <c r="D37" s="35">
        <v>2</v>
      </c>
      <c r="E37" s="33">
        <v>2</v>
      </c>
      <c r="F37" s="33">
        <v>2</v>
      </c>
      <c r="G37" s="33">
        <v>2</v>
      </c>
      <c r="H37" s="33">
        <v>2</v>
      </c>
      <c r="I37" s="33">
        <v>2</v>
      </c>
      <c r="J37" s="33">
        <v>0</v>
      </c>
      <c r="K37" s="36">
        <v>0</v>
      </c>
      <c r="L37" s="37">
        <v>2</v>
      </c>
      <c r="M37" s="33">
        <v>2</v>
      </c>
      <c r="N37" s="33">
        <v>2</v>
      </c>
      <c r="O37" s="33">
        <v>2</v>
      </c>
      <c r="P37" s="33">
        <v>0</v>
      </c>
      <c r="Q37" s="33">
        <v>2</v>
      </c>
      <c r="R37" s="33">
        <v>2</v>
      </c>
      <c r="S37" s="33">
        <v>0</v>
      </c>
      <c r="T37" s="33">
        <v>2</v>
      </c>
      <c r="U37" s="33">
        <v>2</v>
      </c>
      <c r="V37" s="34">
        <v>0</v>
      </c>
      <c r="W37" s="37">
        <v>2</v>
      </c>
      <c r="X37" s="33">
        <v>2</v>
      </c>
      <c r="Y37" s="33">
        <v>2</v>
      </c>
      <c r="Z37" s="36">
        <v>2</v>
      </c>
      <c r="AA37" s="35">
        <v>2</v>
      </c>
      <c r="AB37" s="33">
        <v>0</v>
      </c>
      <c r="AC37" s="33">
        <v>2</v>
      </c>
      <c r="AD37" s="33">
        <v>2</v>
      </c>
      <c r="AE37" s="33">
        <v>2</v>
      </c>
      <c r="AF37" s="33">
        <v>2</v>
      </c>
      <c r="AG37" s="34">
        <v>1</v>
      </c>
      <c r="AH37" s="19">
        <f t="shared" si="1"/>
        <v>47</v>
      </c>
      <c r="AI37" s="47">
        <f t="shared" si="2"/>
        <v>0.78333333333333333</v>
      </c>
      <c r="AJ37" s="73"/>
      <c r="AK37" s="45"/>
    </row>
    <row r="38" spans="1:37" ht="33.6" customHeight="1" x14ac:dyDescent="0.3">
      <c r="A38" s="19">
        <f t="shared" si="3"/>
        <v>35</v>
      </c>
      <c r="B38" s="61" t="s">
        <v>109</v>
      </c>
      <c r="C38" s="13" t="s">
        <v>77</v>
      </c>
      <c r="D38" s="35">
        <v>2</v>
      </c>
      <c r="E38" s="33">
        <v>2</v>
      </c>
      <c r="F38" s="33">
        <v>2</v>
      </c>
      <c r="G38" s="33">
        <v>2</v>
      </c>
      <c r="H38" s="33">
        <v>0</v>
      </c>
      <c r="I38" s="33">
        <v>0</v>
      </c>
      <c r="J38" s="33">
        <v>0</v>
      </c>
      <c r="K38" s="36">
        <v>2</v>
      </c>
      <c r="L38" s="37">
        <v>0</v>
      </c>
      <c r="M38" s="33">
        <v>2</v>
      </c>
      <c r="N38" s="33">
        <v>0</v>
      </c>
      <c r="O38" s="33">
        <v>2</v>
      </c>
      <c r="P38" s="33">
        <v>0</v>
      </c>
      <c r="Q38" s="33">
        <v>0</v>
      </c>
      <c r="R38" s="33">
        <v>0</v>
      </c>
      <c r="S38" s="33">
        <v>2</v>
      </c>
      <c r="T38" s="33">
        <v>0</v>
      </c>
      <c r="U38" s="33">
        <v>2</v>
      </c>
      <c r="V38" s="34">
        <v>2</v>
      </c>
      <c r="W38" s="37">
        <v>1</v>
      </c>
      <c r="X38" s="33">
        <v>2</v>
      </c>
      <c r="Y38" s="33">
        <v>2</v>
      </c>
      <c r="Z38" s="36">
        <v>2</v>
      </c>
      <c r="AA38" s="35">
        <v>2</v>
      </c>
      <c r="AB38" s="33">
        <v>0</v>
      </c>
      <c r="AC38" s="33">
        <v>2</v>
      </c>
      <c r="AD38" s="33">
        <v>0</v>
      </c>
      <c r="AE38" s="33">
        <v>2</v>
      </c>
      <c r="AF38" s="33">
        <v>2</v>
      </c>
      <c r="AG38" s="34">
        <v>1</v>
      </c>
      <c r="AH38" s="19">
        <f t="shared" si="1"/>
        <v>36</v>
      </c>
      <c r="AI38" s="47">
        <f t="shared" si="2"/>
        <v>0.6</v>
      </c>
      <c r="AJ38" s="73"/>
      <c r="AK38" s="45"/>
    </row>
    <row r="39" spans="1:37" ht="33.6" customHeight="1" thickBot="1" x14ac:dyDescent="0.35">
      <c r="A39" s="19">
        <f t="shared" si="3"/>
        <v>36</v>
      </c>
      <c r="B39" s="64" t="s">
        <v>109</v>
      </c>
      <c r="C39" s="13" t="s">
        <v>78</v>
      </c>
      <c r="D39" s="35">
        <v>2</v>
      </c>
      <c r="E39" s="33">
        <v>2</v>
      </c>
      <c r="F39" s="33">
        <v>2</v>
      </c>
      <c r="G39" s="33">
        <v>2</v>
      </c>
      <c r="H39" s="33">
        <v>2</v>
      </c>
      <c r="I39" s="33">
        <v>2</v>
      </c>
      <c r="J39" s="33">
        <v>0</v>
      </c>
      <c r="K39" s="36">
        <v>2</v>
      </c>
      <c r="L39" s="37">
        <v>0</v>
      </c>
      <c r="M39" s="33">
        <v>2</v>
      </c>
      <c r="N39" s="33">
        <v>2</v>
      </c>
      <c r="O39" s="33">
        <v>2</v>
      </c>
      <c r="P39" s="33">
        <v>0</v>
      </c>
      <c r="Q39" s="33">
        <v>0</v>
      </c>
      <c r="R39" s="33">
        <v>0</v>
      </c>
      <c r="S39" s="33">
        <v>0</v>
      </c>
      <c r="T39" s="33">
        <v>2</v>
      </c>
      <c r="U39" s="33">
        <v>0</v>
      </c>
      <c r="V39" s="34">
        <v>0</v>
      </c>
      <c r="W39" s="37">
        <v>1</v>
      </c>
      <c r="X39" s="33">
        <v>1</v>
      </c>
      <c r="Y39" s="33">
        <v>0</v>
      </c>
      <c r="Z39" s="36">
        <v>0</v>
      </c>
      <c r="AA39" s="35">
        <v>2</v>
      </c>
      <c r="AB39" s="33">
        <v>0</v>
      </c>
      <c r="AC39" s="33">
        <v>2</v>
      </c>
      <c r="AD39" s="33">
        <v>0</v>
      </c>
      <c r="AE39" s="33">
        <v>2</v>
      </c>
      <c r="AF39" s="33">
        <v>0</v>
      </c>
      <c r="AG39" s="34">
        <v>0</v>
      </c>
      <c r="AH39" s="19">
        <f t="shared" si="1"/>
        <v>30</v>
      </c>
      <c r="AI39" s="47">
        <f t="shared" si="2"/>
        <v>0.5</v>
      </c>
      <c r="AJ39" s="73"/>
      <c r="AK39" s="45"/>
    </row>
    <row r="40" spans="1:37" ht="33.6" customHeight="1" x14ac:dyDescent="0.3">
      <c r="A40" s="19">
        <f t="shared" si="3"/>
        <v>37</v>
      </c>
      <c r="B40" s="60" t="s">
        <v>110</v>
      </c>
      <c r="C40" s="13" t="s">
        <v>79</v>
      </c>
      <c r="D40" s="35">
        <v>0</v>
      </c>
      <c r="E40" s="33">
        <v>0</v>
      </c>
      <c r="F40" s="33">
        <v>0</v>
      </c>
      <c r="G40" s="33">
        <v>2</v>
      </c>
      <c r="H40" s="33">
        <v>2</v>
      </c>
      <c r="I40" s="33">
        <v>2</v>
      </c>
      <c r="J40" s="33">
        <v>0</v>
      </c>
      <c r="K40" s="36">
        <v>2</v>
      </c>
      <c r="L40" s="37">
        <v>0</v>
      </c>
      <c r="M40" s="33">
        <v>2</v>
      </c>
      <c r="N40" s="33">
        <v>0</v>
      </c>
      <c r="O40" s="33">
        <v>2</v>
      </c>
      <c r="P40" s="33">
        <v>0</v>
      </c>
      <c r="Q40" s="33">
        <v>0</v>
      </c>
      <c r="R40" s="33">
        <v>0</v>
      </c>
      <c r="S40" s="33">
        <v>2</v>
      </c>
      <c r="T40" s="33">
        <v>2</v>
      </c>
      <c r="U40" s="33">
        <v>0</v>
      </c>
      <c r="V40" s="34">
        <v>0</v>
      </c>
      <c r="W40" s="37">
        <v>0</v>
      </c>
      <c r="X40" s="33">
        <v>0</v>
      </c>
      <c r="Y40" s="33">
        <v>0</v>
      </c>
      <c r="Z40" s="36">
        <v>0</v>
      </c>
      <c r="AA40" s="35">
        <v>2</v>
      </c>
      <c r="AB40" s="33">
        <v>0</v>
      </c>
      <c r="AC40" s="33">
        <v>2</v>
      </c>
      <c r="AD40" s="33">
        <v>0</v>
      </c>
      <c r="AE40" s="33">
        <v>2</v>
      </c>
      <c r="AF40" s="33">
        <v>2</v>
      </c>
      <c r="AG40" s="34">
        <v>0</v>
      </c>
      <c r="AH40" s="19">
        <f t="shared" si="1"/>
        <v>24</v>
      </c>
      <c r="AI40" s="47">
        <f t="shared" si="2"/>
        <v>0.4</v>
      </c>
      <c r="AJ40" s="73"/>
      <c r="AK40" s="45">
        <v>0.189</v>
      </c>
    </row>
    <row r="41" spans="1:37" ht="33.6" customHeight="1" x14ac:dyDescent="0.3">
      <c r="A41" s="19">
        <f t="shared" si="3"/>
        <v>38</v>
      </c>
      <c r="B41" s="61" t="s">
        <v>110</v>
      </c>
      <c r="C41" s="13" t="s">
        <v>80</v>
      </c>
      <c r="D41" s="35">
        <v>2</v>
      </c>
      <c r="E41" s="33">
        <v>2</v>
      </c>
      <c r="F41" s="33">
        <v>0</v>
      </c>
      <c r="G41" s="33">
        <v>0</v>
      </c>
      <c r="H41" s="33">
        <v>2</v>
      </c>
      <c r="I41" s="33">
        <v>0</v>
      </c>
      <c r="J41" s="33">
        <v>0</v>
      </c>
      <c r="K41" s="36">
        <v>2</v>
      </c>
      <c r="L41" s="37">
        <v>0</v>
      </c>
      <c r="M41" s="33">
        <v>0</v>
      </c>
      <c r="N41" s="33">
        <v>0</v>
      </c>
      <c r="O41" s="33">
        <v>2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4">
        <v>0</v>
      </c>
      <c r="W41" s="37">
        <v>0</v>
      </c>
      <c r="X41" s="33">
        <v>0</v>
      </c>
      <c r="Y41" s="33">
        <v>0</v>
      </c>
      <c r="Z41" s="36">
        <v>0</v>
      </c>
      <c r="AA41" s="35">
        <v>2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4">
        <v>0</v>
      </c>
      <c r="AH41" s="19">
        <f t="shared" si="1"/>
        <v>12</v>
      </c>
      <c r="AI41" s="47">
        <f t="shared" si="2"/>
        <v>0.2</v>
      </c>
      <c r="AJ41" s="73"/>
      <c r="AK41" s="45"/>
    </row>
    <row r="42" spans="1:37" ht="33.6" customHeight="1" thickBot="1" x14ac:dyDescent="0.35">
      <c r="A42" s="19">
        <f t="shared" si="3"/>
        <v>39</v>
      </c>
      <c r="B42" s="62" t="s">
        <v>110</v>
      </c>
      <c r="C42" s="13" t="s">
        <v>81</v>
      </c>
      <c r="D42" s="35">
        <v>2</v>
      </c>
      <c r="E42" s="33">
        <v>0</v>
      </c>
      <c r="F42" s="33">
        <v>2</v>
      </c>
      <c r="G42" s="33">
        <v>2</v>
      </c>
      <c r="H42" s="33">
        <v>2</v>
      </c>
      <c r="I42" s="33">
        <v>0</v>
      </c>
      <c r="J42" s="33">
        <v>0</v>
      </c>
      <c r="K42" s="36">
        <v>0</v>
      </c>
      <c r="L42" s="37">
        <v>1</v>
      </c>
      <c r="M42" s="33">
        <v>1</v>
      </c>
      <c r="N42" s="33">
        <v>2</v>
      </c>
      <c r="O42" s="33">
        <v>2</v>
      </c>
      <c r="P42" s="33">
        <v>2</v>
      </c>
      <c r="Q42" s="33">
        <v>2</v>
      </c>
      <c r="R42" s="33">
        <v>1</v>
      </c>
      <c r="S42" s="33">
        <v>0</v>
      </c>
      <c r="T42" s="33">
        <v>0</v>
      </c>
      <c r="U42" s="33">
        <v>0</v>
      </c>
      <c r="V42" s="34">
        <v>0</v>
      </c>
      <c r="W42" s="37">
        <v>1</v>
      </c>
      <c r="X42" s="33">
        <v>1</v>
      </c>
      <c r="Y42" s="33">
        <v>0</v>
      </c>
      <c r="Z42" s="36">
        <v>0</v>
      </c>
      <c r="AA42" s="35">
        <v>2</v>
      </c>
      <c r="AB42" s="33">
        <v>0</v>
      </c>
      <c r="AC42" s="33">
        <v>2</v>
      </c>
      <c r="AD42" s="33">
        <v>2</v>
      </c>
      <c r="AE42" s="33">
        <v>2</v>
      </c>
      <c r="AF42" s="33">
        <v>0</v>
      </c>
      <c r="AG42" s="34">
        <v>1</v>
      </c>
      <c r="AH42" s="19">
        <f t="shared" si="1"/>
        <v>30</v>
      </c>
      <c r="AI42" s="47">
        <f t="shared" si="2"/>
        <v>0.5</v>
      </c>
      <c r="AJ42" s="73"/>
      <c r="AK42" s="45"/>
    </row>
    <row r="43" spans="1:37" ht="33.6" customHeight="1" x14ac:dyDescent="0.3">
      <c r="A43" s="19">
        <f t="shared" si="3"/>
        <v>40</v>
      </c>
      <c r="B43" s="60" t="s">
        <v>111</v>
      </c>
      <c r="C43" s="13" t="s">
        <v>82</v>
      </c>
      <c r="D43" s="35">
        <v>2</v>
      </c>
      <c r="E43" s="33">
        <v>2</v>
      </c>
      <c r="F43" s="33">
        <v>0</v>
      </c>
      <c r="G43" s="33">
        <v>2</v>
      </c>
      <c r="H43" s="33">
        <v>1</v>
      </c>
      <c r="I43" s="33">
        <v>1</v>
      </c>
      <c r="J43" s="33">
        <v>1</v>
      </c>
      <c r="K43" s="36">
        <v>0</v>
      </c>
      <c r="L43" s="37">
        <v>1</v>
      </c>
      <c r="M43" s="33">
        <v>2</v>
      </c>
      <c r="N43" s="33">
        <v>2</v>
      </c>
      <c r="O43" s="33">
        <v>2</v>
      </c>
      <c r="P43" s="33">
        <v>0</v>
      </c>
      <c r="Q43" s="33">
        <v>2</v>
      </c>
      <c r="R43" s="33">
        <v>0</v>
      </c>
      <c r="S43" s="33">
        <v>1</v>
      </c>
      <c r="T43" s="33">
        <v>2</v>
      </c>
      <c r="U43" s="33">
        <v>0</v>
      </c>
      <c r="V43" s="34">
        <v>0</v>
      </c>
      <c r="W43" s="37">
        <v>1</v>
      </c>
      <c r="X43" s="33">
        <v>1</v>
      </c>
      <c r="Y43" s="33">
        <v>2</v>
      </c>
      <c r="Z43" s="36">
        <v>2</v>
      </c>
      <c r="AA43" s="35">
        <v>2</v>
      </c>
      <c r="AB43" s="33">
        <v>0</v>
      </c>
      <c r="AC43" s="33">
        <v>2</v>
      </c>
      <c r="AD43" s="33">
        <v>2</v>
      </c>
      <c r="AE43" s="33">
        <v>2</v>
      </c>
      <c r="AF43" s="33">
        <v>2</v>
      </c>
      <c r="AG43" s="34">
        <v>0</v>
      </c>
      <c r="AH43" s="19">
        <f t="shared" si="1"/>
        <v>37</v>
      </c>
      <c r="AI43" s="47">
        <f t="shared" si="2"/>
        <v>0.6166666666666667</v>
      </c>
      <c r="AJ43" s="73"/>
      <c r="AK43" s="45"/>
    </row>
    <row r="44" spans="1:37" ht="33.6" customHeight="1" x14ac:dyDescent="0.3">
      <c r="A44" s="19">
        <f t="shared" si="3"/>
        <v>41</v>
      </c>
      <c r="B44" s="61" t="s">
        <v>111</v>
      </c>
      <c r="C44" s="13" t="s">
        <v>83</v>
      </c>
      <c r="D44" s="35">
        <v>2</v>
      </c>
      <c r="E44" s="33">
        <v>1</v>
      </c>
      <c r="F44" s="33">
        <v>0</v>
      </c>
      <c r="G44" s="33">
        <v>2</v>
      </c>
      <c r="H44" s="33">
        <v>2</v>
      </c>
      <c r="I44" s="33">
        <v>1</v>
      </c>
      <c r="J44" s="33">
        <v>0</v>
      </c>
      <c r="K44" s="36">
        <v>0</v>
      </c>
      <c r="L44" s="37">
        <v>1</v>
      </c>
      <c r="M44" s="33">
        <v>2</v>
      </c>
      <c r="N44" s="33">
        <v>0</v>
      </c>
      <c r="O44" s="33">
        <v>2</v>
      </c>
      <c r="P44" s="33">
        <v>0</v>
      </c>
      <c r="Q44" s="33">
        <v>2</v>
      </c>
      <c r="R44" s="33">
        <v>0</v>
      </c>
      <c r="S44" s="33">
        <v>0</v>
      </c>
      <c r="T44" s="33">
        <v>0</v>
      </c>
      <c r="U44" s="33">
        <v>0</v>
      </c>
      <c r="V44" s="34">
        <v>0</v>
      </c>
      <c r="W44" s="37">
        <v>1</v>
      </c>
      <c r="X44" s="33">
        <v>1</v>
      </c>
      <c r="Y44" s="33">
        <v>0</v>
      </c>
      <c r="Z44" s="36">
        <v>0</v>
      </c>
      <c r="AA44" s="35">
        <v>0</v>
      </c>
      <c r="AB44" s="33">
        <v>0</v>
      </c>
      <c r="AC44" s="33">
        <v>2</v>
      </c>
      <c r="AD44" s="33">
        <v>0</v>
      </c>
      <c r="AE44" s="33">
        <v>2</v>
      </c>
      <c r="AF44" s="33">
        <v>2</v>
      </c>
      <c r="AG44" s="34">
        <v>0</v>
      </c>
      <c r="AH44" s="19">
        <f t="shared" si="1"/>
        <v>23</v>
      </c>
      <c r="AI44" s="47">
        <f t="shared" si="2"/>
        <v>0.38333333333333336</v>
      </c>
      <c r="AJ44" s="73"/>
      <c r="AK44" s="45"/>
    </row>
    <row r="45" spans="1:37" ht="33.6" customHeight="1" x14ac:dyDescent="0.3">
      <c r="A45" s="19">
        <f t="shared" si="3"/>
        <v>42</v>
      </c>
      <c r="B45" s="63" t="s">
        <v>112</v>
      </c>
      <c r="C45" s="13" t="s">
        <v>84</v>
      </c>
      <c r="D45" s="35">
        <v>2</v>
      </c>
      <c r="E45" s="33">
        <v>2</v>
      </c>
      <c r="F45" s="33">
        <v>2</v>
      </c>
      <c r="G45" s="33">
        <v>2</v>
      </c>
      <c r="H45" s="33">
        <v>2</v>
      </c>
      <c r="I45" s="33">
        <v>2</v>
      </c>
      <c r="J45" s="33">
        <v>0</v>
      </c>
      <c r="K45" s="36">
        <v>0</v>
      </c>
      <c r="L45" s="37">
        <v>2</v>
      </c>
      <c r="M45" s="33">
        <v>2</v>
      </c>
      <c r="N45" s="33">
        <v>2</v>
      </c>
      <c r="O45" s="33">
        <v>2</v>
      </c>
      <c r="P45" s="33">
        <v>2</v>
      </c>
      <c r="Q45" s="33">
        <v>2</v>
      </c>
      <c r="R45" s="33">
        <v>0</v>
      </c>
      <c r="S45" s="33">
        <v>0</v>
      </c>
      <c r="T45" s="33">
        <v>2</v>
      </c>
      <c r="U45" s="33">
        <v>0</v>
      </c>
      <c r="V45" s="34">
        <v>0</v>
      </c>
      <c r="W45" s="37">
        <v>0</v>
      </c>
      <c r="X45" s="33">
        <v>0</v>
      </c>
      <c r="Y45" s="33">
        <v>2</v>
      </c>
      <c r="Z45" s="36">
        <v>0</v>
      </c>
      <c r="AA45" s="35">
        <v>2</v>
      </c>
      <c r="AB45" s="33">
        <v>0</v>
      </c>
      <c r="AC45" s="33">
        <v>2</v>
      </c>
      <c r="AD45" s="33">
        <v>2</v>
      </c>
      <c r="AE45" s="33">
        <v>2</v>
      </c>
      <c r="AF45" s="33">
        <v>0</v>
      </c>
      <c r="AG45" s="34">
        <v>0</v>
      </c>
      <c r="AH45" s="19">
        <f t="shared" si="1"/>
        <v>36</v>
      </c>
      <c r="AI45" s="47">
        <f t="shared" si="2"/>
        <v>0.6</v>
      </c>
      <c r="AJ45" s="73"/>
      <c r="AK45" s="45"/>
    </row>
    <row r="46" spans="1:37" ht="33.6" customHeight="1" thickBot="1" x14ac:dyDescent="0.35">
      <c r="A46" s="19">
        <f t="shared" si="3"/>
        <v>43</v>
      </c>
      <c r="B46" s="61" t="s">
        <v>112</v>
      </c>
      <c r="C46" s="13" t="s">
        <v>131</v>
      </c>
      <c r="D46" s="35">
        <v>0</v>
      </c>
      <c r="E46" s="33">
        <v>2</v>
      </c>
      <c r="F46" s="33">
        <v>0</v>
      </c>
      <c r="G46" s="33">
        <v>2</v>
      </c>
      <c r="H46" s="33">
        <v>2</v>
      </c>
      <c r="I46" s="33">
        <v>2</v>
      </c>
      <c r="J46" s="33">
        <v>0</v>
      </c>
      <c r="K46" s="36">
        <v>0</v>
      </c>
      <c r="L46" s="37">
        <v>2</v>
      </c>
      <c r="M46" s="33">
        <v>2</v>
      </c>
      <c r="N46" s="33">
        <v>2</v>
      </c>
      <c r="O46" s="33">
        <v>2</v>
      </c>
      <c r="P46" s="33">
        <v>2</v>
      </c>
      <c r="Q46" s="33">
        <v>2</v>
      </c>
      <c r="R46" s="33">
        <v>0</v>
      </c>
      <c r="S46" s="33">
        <v>0</v>
      </c>
      <c r="T46" s="33">
        <v>2</v>
      </c>
      <c r="U46" s="33">
        <v>2</v>
      </c>
      <c r="V46" s="34">
        <v>0</v>
      </c>
      <c r="W46" s="37">
        <v>0</v>
      </c>
      <c r="X46" s="33">
        <v>0</v>
      </c>
      <c r="Y46" s="33">
        <v>2</v>
      </c>
      <c r="Z46" s="36">
        <v>0</v>
      </c>
      <c r="AA46" s="35">
        <v>0</v>
      </c>
      <c r="AB46" s="33">
        <v>0</v>
      </c>
      <c r="AC46" s="33">
        <v>2</v>
      </c>
      <c r="AD46" s="33">
        <v>2</v>
      </c>
      <c r="AE46" s="33">
        <v>2</v>
      </c>
      <c r="AF46" s="33">
        <v>0</v>
      </c>
      <c r="AG46" s="34">
        <v>0</v>
      </c>
      <c r="AH46" s="19">
        <f t="shared" si="1"/>
        <v>32</v>
      </c>
      <c r="AI46" s="47">
        <f t="shared" si="2"/>
        <v>0.53333333333333333</v>
      </c>
      <c r="AJ46" s="73"/>
      <c r="AK46" s="45"/>
    </row>
    <row r="47" spans="1:37" ht="33.6" customHeight="1" x14ac:dyDescent="0.3">
      <c r="A47" s="19">
        <f t="shared" si="3"/>
        <v>44</v>
      </c>
      <c r="B47" s="60" t="s">
        <v>113</v>
      </c>
      <c r="C47" s="58" t="s">
        <v>85</v>
      </c>
      <c r="D47" s="35">
        <v>1</v>
      </c>
      <c r="E47" s="33">
        <v>2</v>
      </c>
      <c r="F47" s="33">
        <v>0</v>
      </c>
      <c r="G47" s="33">
        <v>2</v>
      </c>
      <c r="H47" s="33">
        <v>1</v>
      </c>
      <c r="I47" s="33">
        <v>1</v>
      </c>
      <c r="J47" s="33">
        <v>0</v>
      </c>
      <c r="K47" s="36">
        <v>2</v>
      </c>
      <c r="L47" s="37">
        <v>1</v>
      </c>
      <c r="M47" s="33">
        <v>1</v>
      </c>
      <c r="N47" s="33">
        <v>2</v>
      </c>
      <c r="O47" s="33">
        <v>2</v>
      </c>
      <c r="P47" s="33">
        <v>0</v>
      </c>
      <c r="Q47" s="33">
        <v>2</v>
      </c>
      <c r="R47" s="33">
        <v>0</v>
      </c>
      <c r="S47" s="33">
        <v>0</v>
      </c>
      <c r="T47" s="33">
        <v>2</v>
      </c>
      <c r="U47" s="33">
        <v>0</v>
      </c>
      <c r="V47" s="34">
        <v>0</v>
      </c>
      <c r="W47" s="37">
        <v>0</v>
      </c>
      <c r="X47" s="33">
        <v>1</v>
      </c>
      <c r="Y47" s="33">
        <v>0</v>
      </c>
      <c r="Z47" s="36">
        <v>0</v>
      </c>
      <c r="AA47" s="35">
        <v>2</v>
      </c>
      <c r="AB47" s="33">
        <v>0</v>
      </c>
      <c r="AC47" s="33">
        <v>2</v>
      </c>
      <c r="AD47" s="33">
        <v>2</v>
      </c>
      <c r="AE47" s="33">
        <v>2</v>
      </c>
      <c r="AF47" s="33">
        <v>0</v>
      </c>
      <c r="AG47" s="34">
        <v>0</v>
      </c>
      <c r="AH47" s="19">
        <f t="shared" si="1"/>
        <v>28</v>
      </c>
      <c r="AI47" s="47">
        <f t="shared" si="2"/>
        <v>0.46666666666666667</v>
      </c>
      <c r="AJ47" s="73"/>
      <c r="AK47" s="45"/>
    </row>
    <row r="48" spans="1:37" ht="33.6" customHeight="1" x14ac:dyDescent="0.3">
      <c r="A48" s="19">
        <f t="shared" si="3"/>
        <v>45</v>
      </c>
      <c r="B48" s="61" t="s">
        <v>113</v>
      </c>
      <c r="C48" s="58" t="s">
        <v>86</v>
      </c>
      <c r="D48" s="35">
        <v>2</v>
      </c>
      <c r="E48" s="33">
        <v>1</v>
      </c>
      <c r="F48" s="33">
        <v>0</v>
      </c>
      <c r="G48" s="33">
        <v>2</v>
      </c>
      <c r="H48" s="33">
        <v>0</v>
      </c>
      <c r="I48" s="33">
        <v>0</v>
      </c>
      <c r="J48" s="33">
        <v>0</v>
      </c>
      <c r="K48" s="36">
        <v>2</v>
      </c>
      <c r="L48" s="37">
        <v>1</v>
      </c>
      <c r="M48" s="33">
        <v>2</v>
      </c>
      <c r="N48" s="33">
        <v>2</v>
      </c>
      <c r="O48" s="33">
        <v>2</v>
      </c>
      <c r="P48" s="33">
        <v>0</v>
      </c>
      <c r="Q48" s="33">
        <v>2</v>
      </c>
      <c r="R48" s="33">
        <v>0</v>
      </c>
      <c r="S48" s="33">
        <v>0</v>
      </c>
      <c r="T48" s="33">
        <v>2</v>
      </c>
      <c r="U48" s="33">
        <v>0</v>
      </c>
      <c r="V48" s="34">
        <v>0</v>
      </c>
      <c r="W48" s="37">
        <v>1</v>
      </c>
      <c r="X48" s="33">
        <v>1</v>
      </c>
      <c r="Y48" s="33">
        <v>0</v>
      </c>
      <c r="Z48" s="36">
        <v>0</v>
      </c>
      <c r="AA48" s="35">
        <v>2</v>
      </c>
      <c r="AB48" s="33">
        <v>0</v>
      </c>
      <c r="AC48" s="33">
        <v>2</v>
      </c>
      <c r="AD48" s="33">
        <v>2</v>
      </c>
      <c r="AE48" s="33">
        <v>2</v>
      </c>
      <c r="AF48" s="33">
        <v>2</v>
      </c>
      <c r="AG48" s="34">
        <v>0</v>
      </c>
      <c r="AH48" s="19">
        <f t="shared" si="1"/>
        <v>30</v>
      </c>
      <c r="AI48" s="47">
        <f t="shared" si="2"/>
        <v>0.5</v>
      </c>
      <c r="AJ48" s="73"/>
      <c r="AK48" s="45"/>
    </row>
    <row r="49" spans="1:37" ht="33.6" customHeight="1" x14ac:dyDescent="0.3">
      <c r="A49" s="19">
        <f t="shared" si="3"/>
        <v>46</v>
      </c>
      <c r="B49" s="63" t="s">
        <v>114</v>
      </c>
      <c r="C49" s="13" t="s">
        <v>87</v>
      </c>
      <c r="D49" s="35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6">
        <v>0</v>
      </c>
      <c r="L49" s="37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4">
        <v>0</v>
      </c>
      <c r="W49" s="37">
        <v>0</v>
      </c>
      <c r="X49" s="33">
        <v>1</v>
      </c>
      <c r="Y49" s="33">
        <v>0</v>
      </c>
      <c r="Z49" s="36">
        <v>0</v>
      </c>
      <c r="AA49" s="35">
        <v>2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4">
        <v>0</v>
      </c>
      <c r="AH49" s="19">
        <f t="shared" si="1"/>
        <v>3</v>
      </c>
      <c r="AI49" s="47">
        <f t="shared" si="2"/>
        <v>0.05</v>
      </c>
      <c r="AJ49" s="73"/>
      <c r="AK49" s="45"/>
    </row>
    <row r="50" spans="1:37" ht="33.6" customHeight="1" thickBot="1" x14ac:dyDescent="0.35">
      <c r="A50" s="19">
        <f t="shared" si="3"/>
        <v>47</v>
      </c>
      <c r="B50" s="61" t="s">
        <v>114</v>
      </c>
      <c r="C50" s="13" t="s">
        <v>88</v>
      </c>
      <c r="D50" s="3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6">
        <v>0</v>
      </c>
      <c r="L50" s="37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4">
        <v>0</v>
      </c>
      <c r="W50" s="37">
        <v>0</v>
      </c>
      <c r="X50" s="33">
        <v>0</v>
      </c>
      <c r="Y50" s="33">
        <v>0</v>
      </c>
      <c r="Z50" s="36">
        <v>0</v>
      </c>
      <c r="AA50" s="35">
        <v>2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4">
        <v>0</v>
      </c>
      <c r="AH50" s="19">
        <f t="shared" si="1"/>
        <v>2</v>
      </c>
      <c r="AI50" s="47">
        <f t="shared" si="2"/>
        <v>3.3333333333333333E-2</v>
      </c>
      <c r="AJ50" s="73"/>
      <c r="AK50" s="45"/>
    </row>
    <row r="51" spans="1:37" ht="33.6" customHeight="1" x14ac:dyDescent="0.3">
      <c r="A51" s="19">
        <f t="shared" si="3"/>
        <v>48</v>
      </c>
      <c r="B51" s="60" t="s">
        <v>115</v>
      </c>
      <c r="C51" s="13" t="s">
        <v>89</v>
      </c>
      <c r="D51" s="35">
        <v>2</v>
      </c>
      <c r="E51" s="33">
        <v>2</v>
      </c>
      <c r="F51" s="33">
        <v>2</v>
      </c>
      <c r="G51" s="33">
        <v>2</v>
      </c>
      <c r="H51" s="33">
        <v>2</v>
      </c>
      <c r="I51" s="33">
        <v>2</v>
      </c>
      <c r="J51" s="33">
        <v>1</v>
      </c>
      <c r="K51" s="36">
        <v>2</v>
      </c>
      <c r="L51" s="37">
        <v>2</v>
      </c>
      <c r="M51" s="33">
        <v>2</v>
      </c>
      <c r="N51" s="33">
        <v>0</v>
      </c>
      <c r="O51" s="33">
        <v>2</v>
      </c>
      <c r="P51" s="33">
        <v>0</v>
      </c>
      <c r="Q51" s="33">
        <v>2</v>
      </c>
      <c r="R51" s="33">
        <v>0</v>
      </c>
      <c r="S51" s="33">
        <v>2</v>
      </c>
      <c r="T51" s="33">
        <v>2</v>
      </c>
      <c r="U51" s="33">
        <v>2</v>
      </c>
      <c r="V51" s="34">
        <v>2</v>
      </c>
      <c r="W51" s="37">
        <v>0</v>
      </c>
      <c r="X51" s="33">
        <v>1</v>
      </c>
      <c r="Y51" s="33">
        <v>0</v>
      </c>
      <c r="Z51" s="36">
        <v>0</v>
      </c>
      <c r="AA51" s="35">
        <v>2</v>
      </c>
      <c r="AB51" s="33">
        <v>2</v>
      </c>
      <c r="AC51" s="33">
        <v>2</v>
      </c>
      <c r="AD51" s="33">
        <v>2</v>
      </c>
      <c r="AE51" s="33">
        <v>2</v>
      </c>
      <c r="AF51" s="33">
        <v>2</v>
      </c>
      <c r="AG51" s="34">
        <v>1</v>
      </c>
      <c r="AH51" s="19">
        <f t="shared" si="1"/>
        <v>45</v>
      </c>
      <c r="AI51" s="47">
        <f t="shared" si="2"/>
        <v>0.75</v>
      </c>
      <c r="AJ51" s="73"/>
      <c r="AK51" s="45"/>
    </row>
    <row r="52" spans="1:37" ht="33.6" customHeight="1" x14ac:dyDescent="0.3">
      <c r="A52" s="19">
        <f t="shared" si="3"/>
        <v>49</v>
      </c>
      <c r="B52" s="63" t="s">
        <v>116</v>
      </c>
      <c r="C52" s="13" t="s">
        <v>90</v>
      </c>
      <c r="D52" s="35">
        <v>0</v>
      </c>
      <c r="E52" s="33">
        <v>0</v>
      </c>
      <c r="F52" s="33">
        <v>2</v>
      </c>
      <c r="G52" s="33">
        <v>2</v>
      </c>
      <c r="H52" s="33">
        <v>2</v>
      </c>
      <c r="I52" s="33">
        <v>2</v>
      </c>
      <c r="J52" s="33">
        <v>0</v>
      </c>
      <c r="K52" s="36">
        <v>2</v>
      </c>
      <c r="L52" s="37">
        <v>2</v>
      </c>
      <c r="M52" s="33">
        <v>2</v>
      </c>
      <c r="N52" s="33">
        <v>2</v>
      </c>
      <c r="O52" s="33">
        <v>2</v>
      </c>
      <c r="P52" s="33">
        <v>2</v>
      </c>
      <c r="Q52" s="33">
        <v>2</v>
      </c>
      <c r="R52" s="33">
        <v>0</v>
      </c>
      <c r="S52" s="33">
        <v>0</v>
      </c>
      <c r="T52" s="33">
        <v>2</v>
      </c>
      <c r="U52" s="33">
        <v>0</v>
      </c>
      <c r="V52" s="34">
        <v>0</v>
      </c>
      <c r="W52" s="37">
        <v>1</v>
      </c>
      <c r="X52" s="33">
        <v>1</v>
      </c>
      <c r="Y52" s="33">
        <v>0</v>
      </c>
      <c r="Z52" s="36">
        <v>0</v>
      </c>
      <c r="AA52" s="35">
        <v>0</v>
      </c>
      <c r="AB52" s="33">
        <v>0</v>
      </c>
      <c r="AC52" s="33">
        <v>2</v>
      </c>
      <c r="AD52" s="33">
        <v>2</v>
      </c>
      <c r="AE52" s="33">
        <v>2</v>
      </c>
      <c r="AF52" s="33">
        <v>0</v>
      </c>
      <c r="AG52" s="34">
        <v>0</v>
      </c>
      <c r="AH52" s="19">
        <f t="shared" si="1"/>
        <v>32</v>
      </c>
      <c r="AI52" s="47">
        <f t="shared" si="2"/>
        <v>0.53333333333333333</v>
      </c>
      <c r="AJ52" s="73"/>
      <c r="AK52" s="45"/>
    </row>
    <row r="53" spans="1:37" ht="33.6" customHeight="1" x14ac:dyDescent="0.3">
      <c r="A53" s="19">
        <f t="shared" si="3"/>
        <v>50</v>
      </c>
      <c r="B53" s="64" t="s">
        <v>116</v>
      </c>
      <c r="C53" s="13" t="s">
        <v>91</v>
      </c>
      <c r="D53" s="35">
        <v>1</v>
      </c>
      <c r="E53" s="33">
        <v>1</v>
      </c>
      <c r="F53" s="33">
        <v>2</v>
      </c>
      <c r="G53" s="33">
        <v>2</v>
      </c>
      <c r="H53" s="33">
        <v>2</v>
      </c>
      <c r="I53" s="33">
        <v>1</v>
      </c>
      <c r="J53" s="33">
        <v>2</v>
      </c>
      <c r="K53" s="36">
        <v>0</v>
      </c>
      <c r="L53" s="37">
        <v>1</v>
      </c>
      <c r="M53" s="33">
        <v>0</v>
      </c>
      <c r="N53" s="33">
        <v>0</v>
      </c>
      <c r="O53" s="33">
        <v>2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4">
        <v>0</v>
      </c>
      <c r="W53" s="37">
        <v>0</v>
      </c>
      <c r="X53" s="33">
        <v>1</v>
      </c>
      <c r="Y53" s="33">
        <v>0</v>
      </c>
      <c r="Z53" s="36">
        <v>0</v>
      </c>
      <c r="AA53" s="35">
        <v>1</v>
      </c>
      <c r="AB53" s="33">
        <v>0</v>
      </c>
      <c r="AC53" s="33">
        <v>2</v>
      </c>
      <c r="AD53" s="33">
        <v>0</v>
      </c>
      <c r="AE53" s="33">
        <v>2</v>
      </c>
      <c r="AF53" s="33">
        <v>0</v>
      </c>
      <c r="AG53" s="34">
        <v>1</v>
      </c>
      <c r="AH53" s="19">
        <f t="shared" si="1"/>
        <v>21</v>
      </c>
      <c r="AI53" s="47">
        <f t="shared" si="2"/>
        <v>0.35</v>
      </c>
      <c r="AJ53" s="73"/>
      <c r="AK53" s="45"/>
    </row>
    <row r="54" spans="1:37" ht="33.6" customHeight="1" x14ac:dyDescent="0.3">
      <c r="A54" s="19">
        <f t="shared" si="3"/>
        <v>51</v>
      </c>
      <c r="B54" s="63" t="s">
        <v>117</v>
      </c>
      <c r="C54" s="58" t="s">
        <v>92</v>
      </c>
      <c r="D54" s="35">
        <v>0</v>
      </c>
      <c r="E54" s="33">
        <v>0</v>
      </c>
      <c r="F54" s="33">
        <v>2</v>
      </c>
      <c r="G54" s="33">
        <v>0</v>
      </c>
      <c r="H54" s="33">
        <v>0</v>
      </c>
      <c r="I54" s="33">
        <v>0</v>
      </c>
      <c r="J54" s="33">
        <v>0</v>
      </c>
      <c r="K54" s="36">
        <v>0</v>
      </c>
      <c r="L54" s="37">
        <v>0</v>
      </c>
      <c r="M54" s="33">
        <v>0</v>
      </c>
      <c r="N54" s="33">
        <v>0</v>
      </c>
      <c r="O54" s="33">
        <v>2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4">
        <v>0</v>
      </c>
      <c r="W54" s="37">
        <v>0</v>
      </c>
      <c r="X54" s="33">
        <v>0</v>
      </c>
      <c r="Y54" s="33">
        <v>0</v>
      </c>
      <c r="Z54" s="36">
        <v>0</v>
      </c>
      <c r="AA54" s="35">
        <v>0</v>
      </c>
      <c r="AB54" s="33">
        <v>0</v>
      </c>
      <c r="AC54" s="33">
        <v>2</v>
      </c>
      <c r="AD54" s="33">
        <v>0</v>
      </c>
      <c r="AE54" s="33">
        <v>0</v>
      </c>
      <c r="AF54" s="33">
        <v>0</v>
      </c>
      <c r="AG54" s="34">
        <v>0</v>
      </c>
      <c r="AH54" s="19">
        <f t="shared" si="1"/>
        <v>6</v>
      </c>
      <c r="AI54" s="47">
        <f t="shared" si="2"/>
        <v>0.1</v>
      </c>
      <c r="AJ54" s="73"/>
      <c r="AK54" s="45"/>
    </row>
    <row r="55" spans="1:37" ht="33.6" customHeight="1" thickBot="1" x14ac:dyDescent="0.35">
      <c r="A55" s="19">
        <f t="shared" si="3"/>
        <v>52</v>
      </c>
      <c r="B55" s="61" t="s">
        <v>117</v>
      </c>
      <c r="C55" s="58" t="s">
        <v>93</v>
      </c>
      <c r="D55" s="35">
        <v>2</v>
      </c>
      <c r="E55" s="33">
        <v>2</v>
      </c>
      <c r="F55" s="33">
        <v>2</v>
      </c>
      <c r="G55" s="33">
        <v>2</v>
      </c>
      <c r="H55" s="33">
        <v>1</v>
      </c>
      <c r="I55" s="33">
        <v>1</v>
      </c>
      <c r="J55" s="33">
        <v>0</v>
      </c>
      <c r="K55" s="36">
        <v>0</v>
      </c>
      <c r="L55" s="37">
        <v>1</v>
      </c>
      <c r="M55" s="33">
        <v>1</v>
      </c>
      <c r="N55" s="33">
        <v>2</v>
      </c>
      <c r="O55" s="33">
        <v>2</v>
      </c>
      <c r="P55" s="33">
        <v>0</v>
      </c>
      <c r="Q55" s="33">
        <v>0</v>
      </c>
      <c r="R55" s="33">
        <v>0</v>
      </c>
      <c r="S55" s="33">
        <v>0</v>
      </c>
      <c r="T55" s="33">
        <v>2</v>
      </c>
      <c r="U55" s="33">
        <v>2</v>
      </c>
      <c r="V55" s="34">
        <v>2</v>
      </c>
      <c r="W55" s="37">
        <v>1</v>
      </c>
      <c r="X55" s="33">
        <v>1</v>
      </c>
      <c r="Y55" s="33">
        <v>0</v>
      </c>
      <c r="Z55" s="36">
        <v>0</v>
      </c>
      <c r="AA55" s="35">
        <v>0</v>
      </c>
      <c r="AB55" s="33">
        <v>0</v>
      </c>
      <c r="AC55" s="33">
        <v>2</v>
      </c>
      <c r="AD55" s="33">
        <v>0</v>
      </c>
      <c r="AE55" s="33">
        <v>2</v>
      </c>
      <c r="AF55" s="33">
        <v>0</v>
      </c>
      <c r="AG55" s="34">
        <v>0</v>
      </c>
      <c r="AH55" s="19">
        <f t="shared" si="1"/>
        <v>28</v>
      </c>
      <c r="AI55" s="47">
        <f t="shared" si="2"/>
        <v>0.46666666666666667</v>
      </c>
      <c r="AJ55" s="73"/>
      <c r="AK55" s="45"/>
    </row>
    <row r="56" spans="1:37" ht="33.6" customHeight="1" x14ac:dyDescent="0.3">
      <c r="A56" s="19">
        <f t="shared" si="3"/>
        <v>53</v>
      </c>
      <c r="B56" s="60" t="s">
        <v>118</v>
      </c>
      <c r="C56" s="58" t="s">
        <v>94</v>
      </c>
      <c r="D56" s="35">
        <v>2</v>
      </c>
      <c r="E56" s="33">
        <v>1</v>
      </c>
      <c r="F56" s="33">
        <v>2</v>
      </c>
      <c r="G56" s="33">
        <v>2</v>
      </c>
      <c r="H56" s="33">
        <v>2</v>
      </c>
      <c r="I56" s="33">
        <v>0</v>
      </c>
      <c r="J56" s="33">
        <v>0</v>
      </c>
      <c r="K56" s="36">
        <v>0</v>
      </c>
      <c r="L56" s="37">
        <v>1</v>
      </c>
      <c r="M56" s="33">
        <v>2</v>
      </c>
      <c r="N56" s="33">
        <v>0</v>
      </c>
      <c r="O56" s="33">
        <v>2</v>
      </c>
      <c r="P56" s="33">
        <v>0</v>
      </c>
      <c r="Q56" s="33">
        <v>2</v>
      </c>
      <c r="R56" s="33">
        <v>0</v>
      </c>
      <c r="S56" s="33">
        <v>2</v>
      </c>
      <c r="T56" s="33">
        <v>2</v>
      </c>
      <c r="U56" s="33">
        <v>0</v>
      </c>
      <c r="V56" s="34">
        <v>0</v>
      </c>
      <c r="W56" s="37">
        <v>1</v>
      </c>
      <c r="X56" s="33">
        <v>1</v>
      </c>
      <c r="Y56" s="33">
        <v>0</v>
      </c>
      <c r="Z56" s="36">
        <v>0</v>
      </c>
      <c r="AA56" s="35">
        <v>2</v>
      </c>
      <c r="AB56" s="33">
        <v>0</v>
      </c>
      <c r="AC56" s="33">
        <v>2</v>
      </c>
      <c r="AD56" s="33">
        <v>2</v>
      </c>
      <c r="AE56" s="33">
        <v>2</v>
      </c>
      <c r="AF56" s="33">
        <v>2</v>
      </c>
      <c r="AG56" s="34">
        <v>1</v>
      </c>
      <c r="AH56" s="19">
        <f t="shared" si="1"/>
        <v>33</v>
      </c>
      <c r="AI56" s="47">
        <f t="shared" si="2"/>
        <v>0.55000000000000004</v>
      </c>
      <c r="AJ56" s="73"/>
      <c r="AK56" s="45"/>
    </row>
    <row r="57" spans="1:37" ht="33.6" customHeight="1" x14ac:dyDescent="0.3">
      <c r="A57" s="19">
        <f t="shared" si="3"/>
        <v>54</v>
      </c>
      <c r="B57" s="63" t="s">
        <v>119</v>
      </c>
      <c r="C57" s="58" t="s">
        <v>95</v>
      </c>
      <c r="D57" s="35">
        <v>2</v>
      </c>
      <c r="E57" s="33">
        <v>2</v>
      </c>
      <c r="F57" s="33">
        <v>0</v>
      </c>
      <c r="G57" s="33">
        <v>2</v>
      </c>
      <c r="H57" s="33">
        <v>2</v>
      </c>
      <c r="I57" s="33">
        <v>2</v>
      </c>
      <c r="J57" s="33">
        <v>0</v>
      </c>
      <c r="K57" s="36">
        <v>2</v>
      </c>
      <c r="L57" s="37">
        <v>1</v>
      </c>
      <c r="M57" s="33">
        <v>1</v>
      </c>
      <c r="N57" s="33">
        <v>2</v>
      </c>
      <c r="O57" s="33">
        <v>2</v>
      </c>
      <c r="P57" s="33">
        <v>2</v>
      </c>
      <c r="Q57" s="33">
        <v>2</v>
      </c>
      <c r="R57" s="33">
        <v>0</v>
      </c>
      <c r="S57" s="33">
        <v>0</v>
      </c>
      <c r="T57" s="33">
        <v>2</v>
      </c>
      <c r="U57" s="33">
        <v>2</v>
      </c>
      <c r="V57" s="34">
        <v>2</v>
      </c>
      <c r="W57" s="37">
        <v>0</v>
      </c>
      <c r="X57" s="33">
        <v>0</v>
      </c>
      <c r="Y57" s="33">
        <v>2</v>
      </c>
      <c r="Z57" s="36">
        <v>0</v>
      </c>
      <c r="AA57" s="35">
        <v>2</v>
      </c>
      <c r="AB57" s="33">
        <v>2</v>
      </c>
      <c r="AC57" s="33">
        <v>2</v>
      </c>
      <c r="AD57" s="33">
        <v>2</v>
      </c>
      <c r="AE57" s="33">
        <v>2</v>
      </c>
      <c r="AF57" s="33">
        <v>2</v>
      </c>
      <c r="AG57" s="34">
        <v>1</v>
      </c>
      <c r="AH57" s="19">
        <f t="shared" si="1"/>
        <v>43</v>
      </c>
      <c r="AI57" s="47">
        <f t="shared" si="2"/>
        <v>0.71666666666666667</v>
      </c>
      <c r="AJ57" s="73"/>
      <c r="AK57" s="45"/>
    </row>
    <row r="58" spans="1:37" ht="33.6" customHeight="1" thickBot="1" x14ac:dyDescent="0.35">
      <c r="A58" s="19">
        <f t="shared" si="3"/>
        <v>55</v>
      </c>
      <c r="B58" s="64" t="s">
        <v>119</v>
      </c>
      <c r="C58" s="58" t="s">
        <v>138</v>
      </c>
      <c r="D58" s="35">
        <v>2</v>
      </c>
      <c r="E58" s="33">
        <v>2</v>
      </c>
      <c r="F58" s="33">
        <v>0</v>
      </c>
      <c r="G58" s="33">
        <v>2</v>
      </c>
      <c r="H58" s="33">
        <v>2</v>
      </c>
      <c r="I58" s="33">
        <v>2</v>
      </c>
      <c r="J58" s="33">
        <v>2</v>
      </c>
      <c r="K58" s="36">
        <v>2</v>
      </c>
      <c r="L58" s="37">
        <v>2</v>
      </c>
      <c r="M58" s="33">
        <v>2</v>
      </c>
      <c r="N58" s="33">
        <v>2</v>
      </c>
      <c r="O58" s="33">
        <v>2</v>
      </c>
      <c r="P58" s="33">
        <v>0</v>
      </c>
      <c r="Q58" s="33">
        <v>0</v>
      </c>
      <c r="R58" s="33">
        <v>0</v>
      </c>
      <c r="S58" s="33">
        <v>0</v>
      </c>
      <c r="T58" s="33">
        <v>2</v>
      </c>
      <c r="U58" s="33">
        <v>0</v>
      </c>
      <c r="V58" s="34">
        <v>0</v>
      </c>
      <c r="W58" s="37">
        <v>2</v>
      </c>
      <c r="X58" s="33">
        <v>2</v>
      </c>
      <c r="Y58" s="33">
        <v>0</v>
      </c>
      <c r="Z58" s="36">
        <v>0</v>
      </c>
      <c r="AA58" s="35">
        <v>2</v>
      </c>
      <c r="AB58" s="33">
        <v>0</v>
      </c>
      <c r="AC58" s="33">
        <v>2</v>
      </c>
      <c r="AD58" s="33">
        <v>2</v>
      </c>
      <c r="AE58" s="33">
        <v>2</v>
      </c>
      <c r="AF58" s="33">
        <v>2</v>
      </c>
      <c r="AG58" s="34">
        <v>1</v>
      </c>
      <c r="AH58" s="19">
        <f t="shared" si="1"/>
        <v>39</v>
      </c>
      <c r="AI58" s="47">
        <f t="shared" si="2"/>
        <v>0.65</v>
      </c>
      <c r="AJ58" s="73"/>
      <c r="AK58" s="45"/>
    </row>
    <row r="59" spans="1:37" ht="33.6" customHeight="1" x14ac:dyDescent="0.3">
      <c r="A59" s="19">
        <f t="shared" si="3"/>
        <v>56</v>
      </c>
      <c r="B59" s="60" t="s">
        <v>120</v>
      </c>
      <c r="C59" s="58" t="s">
        <v>97</v>
      </c>
      <c r="D59" s="35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6">
        <v>0</v>
      </c>
      <c r="L59" s="37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4">
        <v>0</v>
      </c>
      <c r="W59" s="37">
        <v>0</v>
      </c>
      <c r="X59" s="33">
        <v>0</v>
      </c>
      <c r="Y59" s="33">
        <v>0</v>
      </c>
      <c r="Z59" s="36">
        <v>0</v>
      </c>
      <c r="AA59" s="35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34">
        <v>0</v>
      </c>
      <c r="AH59" s="19">
        <f t="shared" si="1"/>
        <v>0</v>
      </c>
      <c r="AI59" s="47">
        <f t="shared" si="2"/>
        <v>0</v>
      </c>
      <c r="AJ59" s="73"/>
      <c r="AK59" s="45"/>
    </row>
    <row r="60" spans="1:37" ht="33.6" customHeight="1" thickBot="1" x14ac:dyDescent="0.35">
      <c r="A60" s="19">
        <f t="shared" si="3"/>
        <v>57</v>
      </c>
      <c r="B60" s="62" t="s">
        <v>120</v>
      </c>
      <c r="C60" s="58" t="s">
        <v>98</v>
      </c>
      <c r="D60" s="35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6">
        <v>0</v>
      </c>
      <c r="L60" s="37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4">
        <v>0</v>
      </c>
      <c r="W60" s="37">
        <v>0</v>
      </c>
      <c r="X60" s="33">
        <v>0</v>
      </c>
      <c r="Y60" s="33">
        <v>0</v>
      </c>
      <c r="Z60" s="36">
        <v>0</v>
      </c>
      <c r="AA60" s="35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4">
        <v>0</v>
      </c>
      <c r="AH60" s="19">
        <f t="shared" si="1"/>
        <v>0</v>
      </c>
      <c r="AI60" s="47">
        <f t="shared" si="2"/>
        <v>0</v>
      </c>
      <c r="AJ60" s="73"/>
      <c r="AK60" s="45"/>
    </row>
    <row r="61" spans="1:37" ht="33.6" customHeight="1" thickBot="1" x14ac:dyDescent="0.35">
      <c r="A61" s="19">
        <f t="shared" si="3"/>
        <v>58</v>
      </c>
      <c r="B61" s="61" t="s">
        <v>121</v>
      </c>
      <c r="C61" s="58" t="s">
        <v>99</v>
      </c>
      <c r="D61" s="35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6">
        <v>0</v>
      </c>
      <c r="L61" s="37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4">
        <v>0</v>
      </c>
      <c r="W61" s="37">
        <v>1</v>
      </c>
      <c r="X61" s="33">
        <v>1</v>
      </c>
      <c r="Y61" s="33">
        <v>0</v>
      </c>
      <c r="Z61" s="36">
        <v>0</v>
      </c>
      <c r="AA61" s="35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4">
        <v>0</v>
      </c>
      <c r="AH61" s="19">
        <f t="shared" si="1"/>
        <v>2</v>
      </c>
      <c r="AI61" s="47">
        <f t="shared" si="2"/>
        <v>3.3333333333333333E-2</v>
      </c>
      <c r="AJ61" s="73"/>
      <c r="AK61" s="45"/>
    </row>
    <row r="62" spans="1:37" ht="33.6" customHeight="1" thickBot="1" x14ac:dyDescent="0.35">
      <c r="A62" s="19">
        <f t="shared" si="3"/>
        <v>59</v>
      </c>
      <c r="B62" s="65" t="s">
        <v>122</v>
      </c>
      <c r="C62" s="58" t="s">
        <v>100</v>
      </c>
      <c r="D62" s="35">
        <v>2</v>
      </c>
      <c r="E62" s="33">
        <v>1</v>
      </c>
      <c r="F62" s="33">
        <v>0</v>
      </c>
      <c r="G62" s="33">
        <v>2</v>
      </c>
      <c r="H62" s="33">
        <v>1</v>
      </c>
      <c r="I62" s="33">
        <v>1</v>
      </c>
      <c r="J62" s="33">
        <v>0</v>
      </c>
      <c r="K62" s="36">
        <v>0</v>
      </c>
      <c r="L62" s="37">
        <v>1</v>
      </c>
      <c r="M62" s="33">
        <v>1</v>
      </c>
      <c r="N62" s="33">
        <v>0</v>
      </c>
      <c r="O62" s="33">
        <v>2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4">
        <v>0</v>
      </c>
      <c r="W62" s="37">
        <v>1</v>
      </c>
      <c r="X62" s="33">
        <v>0</v>
      </c>
      <c r="Y62" s="33">
        <v>2</v>
      </c>
      <c r="Z62" s="36">
        <v>0</v>
      </c>
      <c r="AA62" s="35">
        <v>0</v>
      </c>
      <c r="AB62" s="33">
        <v>0</v>
      </c>
      <c r="AC62" s="33">
        <v>2</v>
      </c>
      <c r="AD62" s="33">
        <v>0</v>
      </c>
      <c r="AE62" s="33">
        <v>2</v>
      </c>
      <c r="AF62" s="33">
        <v>2</v>
      </c>
      <c r="AG62" s="34">
        <v>1</v>
      </c>
      <c r="AH62" s="19">
        <f t="shared" si="1"/>
        <v>21</v>
      </c>
      <c r="AI62" s="47">
        <f t="shared" si="2"/>
        <v>0.35</v>
      </c>
      <c r="AJ62" s="73"/>
      <c r="AK62" s="45"/>
    </row>
    <row r="63" spans="1:37" ht="33.6" customHeight="1" thickBot="1" x14ac:dyDescent="0.35">
      <c r="A63" s="19">
        <f t="shared" si="3"/>
        <v>60</v>
      </c>
      <c r="B63" s="63" t="s">
        <v>123</v>
      </c>
      <c r="C63" s="58" t="s">
        <v>101</v>
      </c>
      <c r="D63" s="55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3">
        <v>2</v>
      </c>
      <c r="L63" s="51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33">
        <v>0</v>
      </c>
      <c r="S63" s="52">
        <v>0</v>
      </c>
      <c r="T63" s="52">
        <v>0</v>
      </c>
      <c r="U63" s="52">
        <v>0</v>
      </c>
      <c r="V63" s="54">
        <v>0</v>
      </c>
      <c r="W63" s="51">
        <v>0</v>
      </c>
      <c r="X63" s="52">
        <v>0</v>
      </c>
      <c r="Y63" s="52">
        <v>0</v>
      </c>
      <c r="Z63" s="53">
        <v>0</v>
      </c>
      <c r="AA63" s="55">
        <v>0</v>
      </c>
      <c r="AB63" s="52">
        <v>0</v>
      </c>
      <c r="AC63" s="52">
        <v>2</v>
      </c>
      <c r="AD63" s="52">
        <v>0</v>
      </c>
      <c r="AE63" s="52">
        <v>0</v>
      </c>
      <c r="AF63" s="52">
        <v>0</v>
      </c>
      <c r="AG63" s="54">
        <v>0</v>
      </c>
      <c r="AH63" s="19">
        <f t="shared" si="1"/>
        <v>4</v>
      </c>
      <c r="AI63" s="47">
        <f t="shared" si="2"/>
        <v>6.6666666666666666E-2</v>
      </c>
      <c r="AJ63" s="74"/>
      <c r="AK63" s="56"/>
    </row>
    <row r="64" spans="1:37" ht="33.6" customHeight="1" thickBot="1" x14ac:dyDescent="0.35">
      <c r="A64" s="5">
        <f t="shared" si="3"/>
        <v>61</v>
      </c>
      <c r="B64" s="60" t="s">
        <v>124</v>
      </c>
      <c r="C64" s="59" t="s">
        <v>103</v>
      </c>
      <c r="D64" s="38">
        <v>2</v>
      </c>
      <c r="E64" s="39">
        <v>0</v>
      </c>
      <c r="F64" s="39">
        <v>0</v>
      </c>
      <c r="G64" s="39">
        <v>2</v>
      </c>
      <c r="H64" s="39">
        <v>2</v>
      </c>
      <c r="I64" s="39">
        <v>1</v>
      </c>
      <c r="J64" s="39">
        <v>0</v>
      </c>
      <c r="K64" s="40">
        <v>0</v>
      </c>
      <c r="L64" s="42">
        <v>2</v>
      </c>
      <c r="M64" s="39">
        <v>2</v>
      </c>
      <c r="N64" s="39">
        <v>2</v>
      </c>
      <c r="O64" s="39">
        <v>2</v>
      </c>
      <c r="P64" s="39">
        <v>0</v>
      </c>
      <c r="Q64" s="39">
        <v>0</v>
      </c>
      <c r="R64" s="39">
        <v>0</v>
      </c>
      <c r="S64" s="39">
        <v>0</v>
      </c>
      <c r="T64" s="39">
        <v>2</v>
      </c>
      <c r="U64" s="39">
        <v>0</v>
      </c>
      <c r="V64" s="43">
        <v>0</v>
      </c>
      <c r="W64" s="42">
        <v>2</v>
      </c>
      <c r="X64" s="39">
        <v>2</v>
      </c>
      <c r="Y64" s="39">
        <v>0</v>
      </c>
      <c r="Z64" s="40">
        <v>0</v>
      </c>
      <c r="AA64" s="38">
        <v>2</v>
      </c>
      <c r="AB64" s="39">
        <v>0</v>
      </c>
      <c r="AC64" s="39">
        <v>2</v>
      </c>
      <c r="AD64" s="39">
        <v>0</v>
      </c>
      <c r="AE64" s="39">
        <v>2</v>
      </c>
      <c r="AF64" s="39">
        <v>0</v>
      </c>
      <c r="AG64" s="43">
        <v>0</v>
      </c>
      <c r="AH64" s="5">
        <f t="shared" si="1"/>
        <v>27</v>
      </c>
      <c r="AI64" s="48">
        <f t="shared" si="2"/>
        <v>0.45</v>
      </c>
      <c r="AJ64" s="75"/>
      <c r="AK64" s="44"/>
    </row>
    <row r="65" spans="1:35" x14ac:dyDescent="0.3">
      <c r="B65" s="11" t="s">
        <v>0</v>
      </c>
      <c r="D65" s="17">
        <f>SUM(D4:D64)/122</f>
        <v>0.66393442622950816</v>
      </c>
      <c r="E65" s="17">
        <f t="shared" ref="E65:AG65" si="4">SUM(E4:E64)/122</f>
        <v>0.58196721311475408</v>
      </c>
      <c r="F65" s="17">
        <f t="shared" si="4"/>
        <v>0.44262295081967212</v>
      </c>
      <c r="G65" s="17">
        <f t="shared" si="4"/>
        <v>0.83606557377049184</v>
      </c>
      <c r="H65" s="17">
        <f t="shared" si="4"/>
        <v>0.80327868852459017</v>
      </c>
      <c r="I65" s="17">
        <f t="shared" si="4"/>
        <v>0.63934426229508201</v>
      </c>
      <c r="J65" s="17">
        <f t="shared" si="4"/>
        <v>6.5573770491803282E-2</v>
      </c>
      <c r="K65" s="17">
        <f t="shared" si="4"/>
        <v>0.49180327868852458</v>
      </c>
      <c r="L65" s="17">
        <f t="shared" si="4"/>
        <v>0.70491803278688525</v>
      </c>
      <c r="M65" s="17">
        <f t="shared" si="4"/>
        <v>0.76229508196721307</v>
      </c>
      <c r="N65" s="17">
        <f t="shared" si="4"/>
        <v>0.55737704918032782</v>
      </c>
      <c r="O65" s="17">
        <f t="shared" si="4"/>
        <v>0.80327868852459017</v>
      </c>
      <c r="P65" s="17">
        <f t="shared" si="4"/>
        <v>0.37704918032786883</v>
      </c>
      <c r="Q65" s="17">
        <f t="shared" si="4"/>
        <v>0.5901639344262295</v>
      </c>
      <c r="R65" s="17">
        <f t="shared" si="4"/>
        <v>2.4590163934426229E-2</v>
      </c>
      <c r="S65" s="17">
        <f t="shared" si="4"/>
        <v>0.11475409836065574</v>
      </c>
      <c r="T65" s="17">
        <f t="shared" si="4"/>
        <v>0.67213114754098358</v>
      </c>
      <c r="U65" s="17">
        <f t="shared" si="4"/>
        <v>0.22950819672131148</v>
      </c>
      <c r="V65" s="17">
        <f t="shared" si="4"/>
        <v>0.18032786885245902</v>
      </c>
      <c r="W65" s="17">
        <f t="shared" si="4"/>
        <v>0.30327868852459017</v>
      </c>
      <c r="X65" s="17">
        <f t="shared" si="4"/>
        <v>0.34426229508196721</v>
      </c>
      <c r="Y65" s="17">
        <f t="shared" si="4"/>
        <v>0.31147540983606559</v>
      </c>
      <c r="Z65" s="17">
        <f t="shared" si="4"/>
        <v>9.8360655737704916E-2</v>
      </c>
      <c r="AA65" s="17">
        <f t="shared" si="4"/>
        <v>0.5901639344262295</v>
      </c>
      <c r="AB65" s="17">
        <f t="shared" si="4"/>
        <v>8.1967213114754092E-2</v>
      </c>
      <c r="AC65" s="17">
        <f t="shared" si="4"/>
        <v>0.88524590163934425</v>
      </c>
      <c r="AD65" s="17">
        <f t="shared" si="4"/>
        <v>0.60655737704918034</v>
      </c>
      <c r="AE65" s="17">
        <f t="shared" si="4"/>
        <v>0.83606557377049184</v>
      </c>
      <c r="AF65" s="17">
        <f t="shared" si="4"/>
        <v>0.27868852459016391</v>
      </c>
      <c r="AG65" s="17">
        <f t="shared" si="4"/>
        <v>0.11475409836065574</v>
      </c>
      <c r="AI65" s="17">
        <f>SUM(AI4:AI64)/61</f>
        <v>0.4663934426229509</v>
      </c>
    </row>
    <row r="67" spans="1:35" ht="133.80000000000001" customHeight="1" x14ac:dyDescent="0.3">
      <c r="A67" s="66" t="s">
        <v>50</v>
      </c>
      <c r="B67" s="66"/>
      <c r="C67" s="66"/>
      <c r="D67" s="3"/>
      <c r="F67" s="16"/>
      <c r="G67" s="16"/>
      <c r="H67" s="16"/>
      <c r="I67" s="16"/>
    </row>
    <row r="68" spans="1:35" ht="77.25" customHeight="1" x14ac:dyDescent="0.3">
      <c r="B68" s="66"/>
      <c r="C68" s="66"/>
      <c r="D68" s="66"/>
      <c r="E68" s="66"/>
    </row>
  </sheetData>
  <mergeCells count="6">
    <mergeCell ref="B68:E68"/>
    <mergeCell ref="D1:K1"/>
    <mergeCell ref="L1:V1"/>
    <mergeCell ref="W1:Z1"/>
    <mergeCell ref="AA1:AG1"/>
    <mergeCell ref="A67:C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2"/>
  <sheetViews>
    <sheetView workbookViewId="0">
      <selection activeCell="B62" sqref="A1:B62"/>
    </sheetView>
  </sheetViews>
  <sheetFormatPr defaultColWidth="9.109375" defaultRowHeight="14.4" x14ac:dyDescent="0.3"/>
  <cols>
    <col min="1" max="1" width="15.88671875" style="1" customWidth="1"/>
    <col min="2" max="2" width="9.109375" style="17"/>
    <col min="3" max="16384" width="9.109375" style="1"/>
  </cols>
  <sheetData>
    <row r="1" spans="1:2" ht="15" thickBot="1" x14ac:dyDescent="0.35">
      <c r="A1" s="20" t="s">
        <v>41</v>
      </c>
      <c r="B1" s="79" t="s">
        <v>42</v>
      </c>
    </row>
    <row r="2" spans="1:2" ht="28.8" x14ac:dyDescent="0.3">
      <c r="A2" s="80" t="s">
        <v>76</v>
      </c>
      <c r="B2" s="81">
        <v>0.78333333333333333</v>
      </c>
    </row>
    <row r="3" spans="1:2" x14ac:dyDescent="0.3">
      <c r="A3" s="82" t="s">
        <v>89</v>
      </c>
      <c r="B3" s="81">
        <v>0.75</v>
      </c>
    </row>
    <row r="4" spans="1:2" ht="28.8" x14ac:dyDescent="0.3">
      <c r="A4" s="82" t="s">
        <v>65</v>
      </c>
      <c r="B4" s="81">
        <v>0.71666666666666667</v>
      </c>
    </row>
    <row r="5" spans="1:2" x14ac:dyDescent="0.3">
      <c r="A5" s="83" t="s">
        <v>95</v>
      </c>
      <c r="B5" s="81">
        <v>0.71666666666666667</v>
      </c>
    </row>
    <row r="6" spans="1:2" ht="57.6" x14ac:dyDescent="0.3">
      <c r="A6" s="82" t="s">
        <v>21</v>
      </c>
      <c r="B6" s="81">
        <v>0.7</v>
      </c>
    </row>
    <row r="7" spans="1:2" ht="28.8" x14ac:dyDescent="0.3">
      <c r="A7" s="82" t="s">
        <v>64</v>
      </c>
      <c r="B7" s="81">
        <v>0.7</v>
      </c>
    </row>
    <row r="8" spans="1:2" ht="28.8" x14ac:dyDescent="0.3">
      <c r="A8" s="82" t="s">
        <v>73</v>
      </c>
      <c r="B8" s="81">
        <v>0.7</v>
      </c>
    </row>
    <row r="9" spans="1:2" ht="43.2" x14ac:dyDescent="0.3">
      <c r="A9" s="82" t="s">
        <v>2</v>
      </c>
      <c r="B9" s="81">
        <v>0.68333333333333335</v>
      </c>
    </row>
    <row r="10" spans="1:2" ht="28.8" x14ac:dyDescent="0.3">
      <c r="A10" s="82" t="s">
        <v>3</v>
      </c>
      <c r="B10" s="81">
        <v>0.66666666666666663</v>
      </c>
    </row>
    <row r="11" spans="1:2" ht="28.8" x14ac:dyDescent="0.3">
      <c r="A11" s="82" t="s">
        <v>69</v>
      </c>
      <c r="B11" s="81">
        <v>0.65</v>
      </c>
    </row>
    <row r="12" spans="1:2" x14ac:dyDescent="0.3">
      <c r="A12" s="83" t="s">
        <v>139</v>
      </c>
      <c r="B12" s="81">
        <v>0.65</v>
      </c>
    </row>
    <row r="13" spans="1:2" ht="57.6" x14ac:dyDescent="0.3">
      <c r="A13" s="82" t="s">
        <v>22</v>
      </c>
      <c r="B13" s="81">
        <v>0.6333333333333333</v>
      </c>
    </row>
    <row r="14" spans="1:2" ht="43.2" x14ac:dyDescent="0.3">
      <c r="A14" s="82" t="s">
        <v>58</v>
      </c>
      <c r="B14" s="81">
        <v>0.6333333333333333</v>
      </c>
    </row>
    <row r="15" spans="1:2" ht="28.8" x14ac:dyDescent="0.3">
      <c r="A15" s="82" t="s">
        <v>57</v>
      </c>
      <c r="B15" s="81">
        <v>0.6166666666666667</v>
      </c>
    </row>
    <row r="16" spans="1:2" x14ac:dyDescent="0.3">
      <c r="A16" s="82" t="s">
        <v>82</v>
      </c>
      <c r="B16" s="81">
        <v>0.6166666666666667</v>
      </c>
    </row>
    <row r="17" spans="1:2" ht="43.2" x14ac:dyDescent="0.3">
      <c r="A17" s="82" t="s">
        <v>67</v>
      </c>
      <c r="B17" s="84">
        <v>0.6</v>
      </c>
    </row>
    <row r="18" spans="1:2" ht="28.8" x14ac:dyDescent="0.3">
      <c r="A18" s="82" t="s">
        <v>77</v>
      </c>
      <c r="B18" s="84">
        <v>0.6</v>
      </c>
    </row>
    <row r="19" spans="1:2" ht="28.8" x14ac:dyDescent="0.3">
      <c r="A19" s="82" t="s">
        <v>84</v>
      </c>
      <c r="B19" s="84">
        <v>0.6</v>
      </c>
    </row>
    <row r="20" spans="1:2" ht="28.8" x14ac:dyDescent="0.3">
      <c r="A20" s="82" t="s">
        <v>63</v>
      </c>
      <c r="B20" s="84">
        <v>0.55000000000000004</v>
      </c>
    </row>
    <row r="21" spans="1:2" ht="43.2" x14ac:dyDescent="0.3">
      <c r="A21" s="83" t="s">
        <v>94</v>
      </c>
      <c r="B21" s="84">
        <v>0.55000000000000004</v>
      </c>
    </row>
    <row r="22" spans="1:2" ht="43.2" x14ac:dyDescent="0.3">
      <c r="A22" s="82" t="s">
        <v>23</v>
      </c>
      <c r="B22" s="84">
        <v>0.53333333333333333</v>
      </c>
    </row>
    <row r="23" spans="1:2" ht="43.2" x14ac:dyDescent="0.3">
      <c r="A23" s="82" t="s">
        <v>126</v>
      </c>
      <c r="B23" s="84">
        <v>0.53333333333333333</v>
      </c>
    </row>
    <row r="24" spans="1:2" ht="28.8" x14ac:dyDescent="0.3">
      <c r="A24" s="82" t="s">
        <v>54</v>
      </c>
      <c r="B24" s="84">
        <v>0.53333333333333333</v>
      </c>
    </row>
    <row r="25" spans="1:2" ht="28.8" x14ac:dyDescent="0.3">
      <c r="A25" s="82" t="s">
        <v>62</v>
      </c>
      <c r="B25" s="84">
        <v>0.53333333333333333</v>
      </c>
    </row>
    <row r="26" spans="1:2" x14ac:dyDescent="0.3">
      <c r="A26" s="82" t="s">
        <v>24</v>
      </c>
      <c r="B26" s="84">
        <v>0.53333333333333333</v>
      </c>
    </row>
    <row r="27" spans="1:2" ht="28.8" x14ac:dyDescent="0.3">
      <c r="A27" s="82" t="s">
        <v>68</v>
      </c>
      <c r="B27" s="84">
        <v>0.53333333333333333</v>
      </c>
    </row>
    <row r="28" spans="1:2" ht="43.2" x14ac:dyDescent="0.3">
      <c r="A28" s="82" t="s">
        <v>131</v>
      </c>
      <c r="B28" s="84">
        <v>0.53333333333333333</v>
      </c>
    </row>
    <row r="29" spans="1:2" ht="28.8" x14ac:dyDescent="0.3">
      <c r="A29" s="82" t="s">
        <v>90</v>
      </c>
      <c r="B29" s="84">
        <v>0.53333333333333333</v>
      </c>
    </row>
    <row r="30" spans="1:2" ht="28.8" x14ac:dyDescent="0.3">
      <c r="A30" s="82" t="s">
        <v>61</v>
      </c>
      <c r="B30" s="84">
        <v>0.5</v>
      </c>
    </row>
    <row r="31" spans="1:2" ht="43.2" x14ac:dyDescent="0.3">
      <c r="A31" s="82" t="s">
        <v>72</v>
      </c>
      <c r="B31" s="84">
        <v>0.5</v>
      </c>
    </row>
    <row r="32" spans="1:2" ht="28.8" x14ac:dyDescent="0.3">
      <c r="A32" s="82" t="s">
        <v>78</v>
      </c>
      <c r="B32" s="84">
        <v>0.5</v>
      </c>
    </row>
    <row r="33" spans="1:2" ht="28.8" x14ac:dyDescent="0.3">
      <c r="A33" s="82" t="s">
        <v>81</v>
      </c>
      <c r="B33" s="84">
        <v>0.5</v>
      </c>
    </row>
    <row r="34" spans="1:2" x14ac:dyDescent="0.3">
      <c r="A34" s="83" t="s">
        <v>86</v>
      </c>
      <c r="B34" s="84">
        <v>0.5</v>
      </c>
    </row>
    <row r="35" spans="1:2" ht="28.8" x14ac:dyDescent="0.3">
      <c r="A35" s="82" t="s">
        <v>125</v>
      </c>
      <c r="B35" s="84">
        <v>0.46666666666666667</v>
      </c>
    </row>
    <row r="36" spans="1:2" ht="52.5" customHeight="1" x14ac:dyDescent="0.3">
      <c r="A36" s="82" t="s">
        <v>51</v>
      </c>
      <c r="B36" s="84">
        <v>0.46666666666666667</v>
      </c>
    </row>
    <row r="37" spans="1:2" ht="77.25" customHeight="1" x14ac:dyDescent="0.3">
      <c r="A37" s="82" t="s">
        <v>71</v>
      </c>
      <c r="B37" s="84">
        <v>0.46666666666666667</v>
      </c>
    </row>
    <row r="38" spans="1:2" ht="28.8" x14ac:dyDescent="0.3">
      <c r="A38" s="82" t="s">
        <v>53</v>
      </c>
      <c r="B38" s="84">
        <v>0.46666666666666667</v>
      </c>
    </row>
    <row r="39" spans="1:2" ht="28.8" x14ac:dyDescent="0.3">
      <c r="A39" s="82" t="s">
        <v>66</v>
      </c>
      <c r="B39" s="84">
        <v>0.46666666666666667</v>
      </c>
    </row>
    <row r="40" spans="1:2" x14ac:dyDescent="0.3">
      <c r="A40" s="83" t="s">
        <v>85</v>
      </c>
      <c r="B40" s="84">
        <v>0.46666666666666667</v>
      </c>
    </row>
    <row r="41" spans="1:2" x14ac:dyDescent="0.3">
      <c r="A41" s="83" t="s">
        <v>93</v>
      </c>
      <c r="B41" s="84">
        <v>0.46666666666666667</v>
      </c>
    </row>
    <row r="42" spans="1:2" x14ac:dyDescent="0.3">
      <c r="A42" s="82" t="s">
        <v>55</v>
      </c>
      <c r="B42" s="84">
        <v>0.45</v>
      </c>
    </row>
    <row r="43" spans="1:2" ht="28.8" x14ac:dyDescent="0.3">
      <c r="A43" s="83" t="s">
        <v>103</v>
      </c>
      <c r="B43" s="84">
        <v>0.45</v>
      </c>
    </row>
    <row r="44" spans="1:2" ht="28.8" x14ac:dyDescent="0.3">
      <c r="A44" s="82" t="s">
        <v>52</v>
      </c>
      <c r="B44" s="84">
        <v>0.43333333333333335</v>
      </c>
    </row>
    <row r="45" spans="1:2" ht="28.8" x14ac:dyDescent="0.3">
      <c r="A45" s="82" t="s">
        <v>56</v>
      </c>
      <c r="B45" s="84">
        <v>0.43333333333333335</v>
      </c>
    </row>
    <row r="46" spans="1:2" ht="43.2" x14ac:dyDescent="0.3">
      <c r="A46" s="82" t="s">
        <v>75</v>
      </c>
      <c r="B46" s="84">
        <v>0.41666666666666669</v>
      </c>
    </row>
    <row r="47" spans="1:2" ht="28.8" x14ac:dyDescent="0.3">
      <c r="A47" s="82" t="s">
        <v>79</v>
      </c>
      <c r="B47" s="85">
        <v>0.4</v>
      </c>
    </row>
    <row r="48" spans="1:2" x14ac:dyDescent="0.3">
      <c r="A48" s="82" t="s">
        <v>83</v>
      </c>
      <c r="B48" s="85">
        <v>0.38333333333333336</v>
      </c>
    </row>
    <row r="49" spans="1:2" x14ac:dyDescent="0.3">
      <c r="A49" s="82" t="s">
        <v>59</v>
      </c>
      <c r="B49" s="85">
        <v>0.36666666666666664</v>
      </c>
    </row>
    <row r="50" spans="1:2" ht="43.2" x14ac:dyDescent="0.3">
      <c r="A50" s="82" t="s">
        <v>91</v>
      </c>
      <c r="B50" s="85">
        <v>0.35</v>
      </c>
    </row>
    <row r="51" spans="1:2" x14ac:dyDescent="0.3">
      <c r="A51" s="83" t="s">
        <v>100</v>
      </c>
      <c r="B51" s="85">
        <v>0.35</v>
      </c>
    </row>
    <row r="52" spans="1:2" ht="57.6" x14ac:dyDescent="0.3">
      <c r="A52" s="82" t="s">
        <v>60</v>
      </c>
      <c r="B52" s="85">
        <v>0.3</v>
      </c>
    </row>
    <row r="53" spans="1:2" ht="43.2" x14ac:dyDescent="0.3">
      <c r="A53" s="82" t="s">
        <v>74</v>
      </c>
      <c r="B53" s="85">
        <v>0.25</v>
      </c>
    </row>
    <row r="54" spans="1:2" ht="43.2" x14ac:dyDescent="0.3">
      <c r="A54" s="82" t="s">
        <v>70</v>
      </c>
      <c r="B54" s="85">
        <v>0.23333333333333334</v>
      </c>
    </row>
    <row r="55" spans="1:2" ht="28.8" x14ac:dyDescent="0.3">
      <c r="A55" s="82" t="s">
        <v>80</v>
      </c>
      <c r="B55" s="86">
        <v>0.2</v>
      </c>
    </row>
    <row r="56" spans="1:2" x14ac:dyDescent="0.3">
      <c r="A56" s="83" t="s">
        <v>92</v>
      </c>
      <c r="B56" s="86">
        <v>0.1</v>
      </c>
    </row>
    <row r="57" spans="1:2" x14ac:dyDescent="0.3">
      <c r="A57" s="83" t="s">
        <v>101</v>
      </c>
      <c r="B57" s="86">
        <v>6.6666666666666666E-2</v>
      </c>
    </row>
    <row r="58" spans="1:2" x14ac:dyDescent="0.3">
      <c r="A58" s="82" t="s">
        <v>87</v>
      </c>
      <c r="B58" s="86">
        <v>0.05</v>
      </c>
    </row>
    <row r="59" spans="1:2" x14ac:dyDescent="0.3">
      <c r="A59" s="82" t="s">
        <v>88</v>
      </c>
      <c r="B59" s="86">
        <v>3.3333333333333333E-2</v>
      </c>
    </row>
    <row r="60" spans="1:2" x14ac:dyDescent="0.3">
      <c r="A60" s="83" t="s">
        <v>99</v>
      </c>
      <c r="B60" s="86">
        <v>3.3333333333333333E-2</v>
      </c>
    </row>
    <row r="61" spans="1:2" x14ac:dyDescent="0.3">
      <c r="A61" s="83" t="s">
        <v>97</v>
      </c>
      <c r="B61" s="86">
        <v>0</v>
      </c>
    </row>
    <row r="62" spans="1:2" ht="15" thickBot="1" x14ac:dyDescent="0.35">
      <c r="A62" s="87" t="s">
        <v>98</v>
      </c>
      <c r="B62" s="88">
        <v>0</v>
      </c>
    </row>
  </sheetData>
  <sortState xmlns:xlrd2="http://schemas.microsoft.com/office/spreadsheetml/2017/richdata2" ref="A2:B62">
    <sortCondition descending="1" ref="B2:B6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workbookViewId="0">
      <selection activeCell="F14" sqref="A1:F14"/>
    </sheetView>
  </sheetViews>
  <sheetFormatPr defaultRowHeight="14.4" x14ac:dyDescent="0.3"/>
  <cols>
    <col min="1" max="2" width="15.88671875" customWidth="1"/>
    <col min="3" max="4" width="13.88671875" customWidth="1"/>
    <col min="5" max="6" width="11.109375" style="1" customWidth="1"/>
  </cols>
  <sheetData>
    <row r="1" spans="1:6" ht="63" customHeight="1" thickBot="1" x14ac:dyDescent="0.35">
      <c r="A1" s="20" t="s">
        <v>41</v>
      </c>
      <c r="B1" s="46" t="s">
        <v>102</v>
      </c>
      <c r="C1" s="46" t="s">
        <v>45</v>
      </c>
      <c r="D1" s="46" t="s">
        <v>134</v>
      </c>
      <c r="E1" s="91" t="s">
        <v>135</v>
      </c>
      <c r="F1" s="92" t="s">
        <v>46</v>
      </c>
    </row>
    <row r="2" spans="1:6" ht="57.6" x14ac:dyDescent="0.3">
      <c r="A2" s="9" t="s">
        <v>21</v>
      </c>
      <c r="B2" s="89">
        <v>0.7</v>
      </c>
      <c r="C2" s="78">
        <v>0.63300000000000001</v>
      </c>
      <c r="D2" s="90">
        <v>0.56756756756756754</v>
      </c>
      <c r="E2" s="93">
        <f>(B2-C2)/C2</f>
        <v>0.10584518167456548</v>
      </c>
      <c r="F2" s="98">
        <f>(B2-C2)</f>
        <v>6.6999999999999948E-2</v>
      </c>
    </row>
    <row r="3" spans="1:6" ht="57.6" x14ac:dyDescent="0.3">
      <c r="A3" s="9" t="s">
        <v>22</v>
      </c>
      <c r="B3" s="89">
        <v>0.6333333333333333</v>
      </c>
      <c r="C3" s="78">
        <v>0.66700000000000004</v>
      </c>
      <c r="D3" s="90">
        <v>0.625</v>
      </c>
      <c r="E3" s="95">
        <f t="shared" ref="E3:E14" si="0">(B3-C3)/C3</f>
        <v>-5.0474762618690751E-2</v>
      </c>
      <c r="F3" s="96">
        <f t="shared" ref="F3:F14" si="1">(B3-C3)</f>
        <v>-3.3666666666666734E-2</v>
      </c>
    </row>
    <row r="4" spans="1:6" ht="43.2" x14ac:dyDescent="0.3">
      <c r="A4" s="9" t="s">
        <v>23</v>
      </c>
      <c r="B4" s="89">
        <v>0.53333333333333333</v>
      </c>
      <c r="C4" s="78">
        <v>0.56699999999999995</v>
      </c>
      <c r="D4" s="90">
        <v>0.5</v>
      </c>
      <c r="E4" s="95">
        <f t="shared" si="0"/>
        <v>-5.9376837154614857E-2</v>
      </c>
      <c r="F4" s="96">
        <f t="shared" si="1"/>
        <v>-3.3666666666666623E-2</v>
      </c>
    </row>
    <row r="5" spans="1:6" ht="28.8" x14ac:dyDescent="0.3">
      <c r="A5" s="9" t="s">
        <v>71</v>
      </c>
      <c r="B5" s="89">
        <v>0.46666666666666667</v>
      </c>
      <c r="C5" s="78">
        <v>0.6</v>
      </c>
      <c r="D5" s="90">
        <v>0.56799999999999995</v>
      </c>
      <c r="E5" s="95">
        <f t="shared" si="0"/>
        <v>-0.22222222222222218</v>
      </c>
      <c r="F5" s="96">
        <f t="shared" si="1"/>
        <v>-0.1333333333333333</v>
      </c>
    </row>
    <row r="6" spans="1:6" ht="43.2" x14ac:dyDescent="0.3">
      <c r="A6" s="9" t="s">
        <v>58</v>
      </c>
      <c r="B6" s="89">
        <v>0.6333333333333333</v>
      </c>
      <c r="C6" s="78">
        <v>0.71699999999999997</v>
      </c>
      <c r="D6" s="90">
        <v>0.60799999999999998</v>
      </c>
      <c r="E6" s="95">
        <f t="shared" si="0"/>
        <v>-0.11668991166899118</v>
      </c>
      <c r="F6" s="96">
        <f t="shared" si="1"/>
        <v>-8.3666666666666667E-2</v>
      </c>
    </row>
    <row r="7" spans="1:6" ht="28.8" x14ac:dyDescent="0.3">
      <c r="A7" s="9" t="s">
        <v>61</v>
      </c>
      <c r="B7" s="89">
        <v>0.5</v>
      </c>
      <c r="C7" s="78">
        <v>0.38300000000000001</v>
      </c>
      <c r="D7" s="90">
        <v>0.35099999999999998</v>
      </c>
      <c r="E7" s="94">
        <f t="shared" si="0"/>
        <v>0.3054830287206266</v>
      </c>
      <c r="F7" s="97">
        <f t="shared" si="1"/>
        <v>0.11699999999999999</v>
      </c>
    </row>
    <row r="8" spans="1:6" ht="28.8" x14ac:dyDescent="0.3">
      <c r="A8" s="9" t="s">
        <v>62</v>
      </c>
      <c r="B8" s="89">
        <v>0.53333333333333333</v>
      </c>
      <c r="C8" s="78">
        <v>0.51700000000000002</v>
      </c>
      <c r="D8" s="90">
        <v>0.55400000000000005</v>
      </c>
      <c r="E8" s="94">
        <f t="shared" si="0"/>
        <v>3.159252095422304E-2</v>
      </c>
      <c r="F8" s="97">
        <f t="shared" si="1"/>
        <v>1.6333333333333311E-2</v>
      </c>
    </row>
    <row r="9" spans="1:6" ht="43.2" x14ac:dyDescent="0.3">
      <c r="A9" s="9" t="s">
        <v>2</v>
      </c>
      <c r="B9" s="89">
        <v>0.68333333333333335</v>
      </c>
      <c r="C9" s="78">
        <v>0.65500000000000003</v>
      </c>
      <c r="D9" s="90">
        <v>0.65700000000000003</v>
      </c>
      <c r="E9" s="94">
        <f t="shared" si="0"/>
        <v>4.3256997455470715E-2</v>
      </c>
      <c r="F9" s="97">
        <f t="shared" si="1"/>
        <v>2.8333333333333321E-2</v>
      </c>
    </row>
    <row r="10" spans="1:6" ht="28.8" x14ac:dyDescent="0.3">
      <c r="A10" s="9" t="s">
        <v>3</v>
      </c>
      <c r="B10" s="89">
        <v>0.66666666666666663</v>
      </c>
      <c r="C10" s="78">
        <v>0.6</v>
      </c>
      <c r="D10" s="90">
        <v>0.622</v>
      </c>
      <c r="E10" s="94">
        <f t="shared" si="0"/>
        <v>0.11111111111111109</v>
      </c>
      <c r="F10" s="97">
        <f t="shared" si="1"/>
        <v>6.6666666666666652E-2</v>
      </c>
    </row>
    <row r="11" spans="1:6" x14ac:dyDescent="0.3">
      <c r="A11" s="9" t="s">
        <v>24</v>
      </c>
      <c r="B11" s="89">
        <v>0.53333333333333333</v>
      </c>
      <c r="C11" s="78">
        <v>0.55000000000000004</v>
      </c>
      <c r="D11" s="90">
        <v>0.51351351351351349</v>
      </c>
      <c r="E11" s="95">
        <f t="shared" si="0"/>
        <v>-3.0303030303030394E-2</v>
      </c>
      <c r="F11" s="96">
        <f t="shared" si="1"/>
        <v>-1.6666666666666718E-2</v>
      </c>
    </row>
    <row r="12" spans="1:6" ht="43.2" x14ac:dyDescent="0.3">
      <c r="A12" s="9" t="s">
        <v>67</v>
      </c>
      <c r="B12" s="89">
        <v>0.6</v>
      </c>
      <c r="C12" s="78">
        <v>0.4</v>
      </c>
      <c r="D12" s="90">
        <v>0.47297297297297297</v>
      </c>
      <c r="E12" s="94">
        <f t="shared" si="0"/>
        <v>0.49999999999999989</v>
      </c>
      <c r="F12" s="97">
        <f t="shared" si="1"/>
        <v>0.19999999999999996</v>
      </c>
    </row>
    <row r="13" spans="1:6" ht="29.4" thickBot="1" x14ac:dyDescent="0.35">
      <c r="A13" s="10" t="s">
        <v>69</v>
      </c>
      <c r="B13" s="159">
        <v>0.65</v>
      </c>
      <c r="C13" s="160">
        <v>0.58299999999999996</v>
      </c>
      <c r="D13" s="161">
        <v>0.60810810810810811</v>
      </c>
      <c r="E13" s="162">
        <f t="shared" si="0"/>
        <v>0.1149228130360207</v>
      </c>
      <c r="F13" s="163">
        <f t="shared" si="1"/>
        <v>6.700000000000006E-2</v>
      </c>
    </row>
    <row r="14" spans="1:6" ht="15" thickBot="1" x14ac:dyDescent="0.35">
      <c r="A14" s="164" t="s">
        <v>47</v>
      </c>
      <c r="B14" s="165">
        <f>SUM(B2:B13)/12</f>
        <v>0.59444444444444444</v>
      </c>
      <c r="C14" s="165">
        <f>SUM(C2:C13)/12</f>
        <v>0.57266666666666677</v>
      </c>
      <c r="D14" s="165">
        <f>SUM(D2:D13)/12</f>
        <v>0.55393018018018014</v>
      </c>
      <c r="E14" s="166">
        <f t="shared" si="0"/>
        <v>3.8028715560729343E-2</v>
      </c>
      <c r="F14" s="167">
        <f t="shared" si="1"/>
        <v>2.1777777777777674E-2</v>
      </c>
    </row>
  </sheetData>
  <sortState xmlns:xlrd2="http://schemas.microsoft.com/office/spreadsheetml/2017/richdata2" ref="A2:F13">
    <sortCondition descending="1" ref="E2:E13"/>
  </sortState>
  <phoneticPr fontId="8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2"/>
  <sheetViews>
    <sheetView topLeftCell="A13" zoomScale="85" zoomScaleNormal="85" workbookViewId="0">
      <selection activeCell="A66" sqref="A66:C127"/>
    </sheetView>
  </sheetViews>
  <sheetFormatPr defaultColWidth="9.109375" defaultRowHeight="14.4" x14ac:dyDescent="0.3"/>
  <cols>
    <col min="1" max="1" width="14" style="1" customWidth="1"/>
    <col min="2" max="2" width="15.88671875" style="1" customWidth="1"/>
    <col min="3" max="5" width="9.109375" style="17"/>
    <col min="6" max="16384" width="9.109375" style="1"/>
  </cols>
  <sheetData>
    <row r="1" spans="1:5" s="3" customFormat="1" ht="43.8" customHeight="1" x14ac:dyDescent="0.3">
      <c r="A1" s="8" t="s">
        <v>43</v>
      </c>
      <c r="B1" s="23" t="s">
        <v>44</v>
      </c>
      <c r="C1" s="46" t="s">
        <v>102</v>
      </c>
      <c r="D1" s="130" t="s">
        <v>136</v>
      </c>
      <c r="E1" s="134" t="s">
        <v>137</v>
      </c>
    </row>
    <row r="2" spans="1:5" ht="57.6" customHeight="1" x14ac:dyDescent="0.3">
      <c r="A2" s="105" t="s">
        <v>25</v>
      </c>
      <c r="B2" s="21" t="s">
        <v>21</v>
      </c>
      <c r="C2" s="76">
        <v>0.7</v>
      </c>
      <c r="D2" s="126">
        <v>0.54285714285714293</v>
      </c>
      <c r="E2" s="135">
        <v>0.61699999999999999</v>
      </c>
    </row>
    <row r="3" spans="1:5" ht="57.6" customHeight="1" x14ac:dyDescent="0.3">
      <c r="A3" s="105"/>
      <c r="B3" s="21" t="s">
        <v>22</v>
      </c>
      <c r="C3" s="76">
        <v>0.6333333333333333</v>
      </c>
      <c r="D3" s="119"/>
      <c r="E3" s="135"/>
    </row>
    <row r="4" spans="1:5" ht="43.2" customHeight="1" x14ac:dyDescent="0.3">
      <c r="A4" s="105"/>
      <c r="B4" s="21" t="s">
        <v>23</v>
      </c>
      <c r="C4" s="76">
        <v>0.53333333333333333</v>
      </c>
      <c r="D4" s="119"/>
      <c r="E4" s="135"/>
    </row>
    <row r="5" spans="1:5" ht="43.2" customHeight="1" x14ac:dyDescent="0.3">
      <c r="A5" s="105"/>
      <c r="B5" s="21" t="s">
        <v>126</v>
      </c>
      <c r="C5" s="76">
        <v>0.53333333333333333</v>
      </c>
      <c r="D5" s="119"/>
      <c r="E5" s="135"/>
    </row>
    <row r="6" spans="1:5" ht="28.8" customHeight="1" x14ac:dyDescent="0.3">
      <c r="A6" s="105"/>
      <c r="B6" s="21" t="s">
        <v>125</v>
      </c>
      <c r="C6" s="76">
        <v>0.46666666666666667</v>
      </c>
      <c r="D6" s="119"/>
      <c r="E6" s="135"/>
    </row>
    <row r="7" spans="1:5" x14ac:dyDescent="0.3">
      <c r="A7" s="105"/>
      <c r="B7" s="21" t="s">
        <v>51</v>
      </c>
      <c r="C7" s="76">
        <v>0.46666666666666667</v>
      </c>
      <c r="D7" s="119"/>
      <c r="E7" s="135"/>
    </row>
    <row r="8" spans="1:5" ht="29.4" customHeight="1" thickBot="1" x14ac:dyDescent="0.35">
      <c r="A8" s="125"/>
      <c r="B8" s="100" t="s">
        <v>71</v>
      </c>
      <c r="C8" s="122">
        <v>0.46666666666666667</v>
      </c>
      <c r="D8" s="118"/>
      <c r="E8" s="135"/>
    </row>
    <row r="9" spans="1:5" ht="28.8" x14ac:dyDescent="0.3">
      <c r="A9" s="103" t="s">
        <v>104</v>
      </c>
      <c r="B9" s="23" t="s">
        <v>52</v>
      </c>
      <c r="C9" s="104">
        <v>0.43333333333333335</v>
      </c>
      <c r="D9" s="117">
        <v>0.4777777777777778</v>
      </c>
      <c r="E9" s="135"/>
    </row>
    <row r="10" spans="1:5" ht="28.8" x14ac:dyDescent="0.3">
      <c r="A10" s="105"/>
      <c r="B10" s="21" t="s">
        <v>53</v>
      </c>
      <c r="C10" s="76">
        <v>0.46666666666666667</v>
      </c>
      <c r="D10" s="119"/>
      <c r="E10" s="135"/>
    </row>
    <row r="11" spans="1:5" ht="29.4" thickBot="1" x14ac:dyDescent="0.35">
      <c r="A11" s="106"/>
      <c r="B11" s="22" t="s">
        <v>54</v>
      </c>
      <c r="C11" s="77">
        <v>0.53333333333333333</v>
      </c>
      <c r="D11" s="118"/>
      <c r="E11" s="135"/>
    </row>
    <row r="12" spans="1:5" x14ac:dyDescent="0.3">
      <c r="A12" s="123" t="s">
        <v>105</v>
      </c>
      <c r="B12" s="101" t="s">
        <v>55</v>
      </c>
      <c r="C12" s="102">
        <v>0.45</v>
      </c>
      <c r="D12" s="117">
        <v>0.5</v>
      </c>
      <c r="E12" s="135"/>
    </row>
    <row r="13" spans="1:5" ht="28.8" x14ac:dyDescent="0.3">
      <c r="A13" s="105"/>
      <c r="B13" s="21" t="s">
        <v>56</v>
      </c>
      <c r="C13" s="76">
        <v>0.43333333333333335</v>
      </c>
      <c r="D13" s="119"/>
      <c r="E13" s="135"/>
    </row>
    <row r="14" spans="1:5" ht="29.4" thickBot="1" x14ac:dyDescent="0.35">
      <c r="A14" s="125"/>
      <c r="B14" s="100" t="s">
        <v>57</v>
      </c>
      <c r="C14" s="122">
        <v>0.6166666666666667</v>
      </c>
      <c r="D14" s="118"/>
      <c r="E14" s="135"/>
    </row>
    <row r="15" spans="1:5" ht="43.2" x14ac:dyDescent="0.3">
      <c r="A15" s="103" t="s">
        <v>27</v>
      </c>
      <c r="B15" s="23" t="s">
        <v>58</v>
      </c>
      <c r="C15" s="104">
        <v>0.6333333333333333</v>
      </c>
      <c r="D15" s="117">
        <v>0.46666666666666667</v>
      </c>
      <c r="E15" s="135">
        <v>0.53900000000000003</v>
      </c>
    </row>
    <row r="16" spans="1:5" x14ac:dyDescent="0.3">
      <c r="A16" s="105"/>
      <c r="B16" s="21" t="s">
        <v>59</v>
      </c>
      <c r="C16" s="76">
        <v>0.36666666666666664</v>
      </c>
      <c r="D16" s="119"/>
      <c r="E16" s="135"/>
    </row>
    <row r="17" spans="1:5" ht="57.6" x14ac:dyDescent="0.3">
      <c r="A17" s="105"/>
      <c r="B17" s="21" t="s">
        <v>60</v>
      </c>
      <c r="C17" s="76">
        <v>0.3</v>
      </c>
      <c r="D17" s="119"/>
      <c r="E17" s="135"/>
    </row>
    <row r="18" spans="1:5" ht="28.8" x14ac:dyDescent="0.3">
      <c r="A18" s="105"/>
      <c r="B18" s="21" t="s">
        <v>61</v>
      </c>
      <c r="C18" s="76">
        <v>0.5</v>
      </c>
      <c r="D18" s="119"/>
      <c r="E18" s="135"/>
    </row>
    <row r="19" spans="1:5" ht="29.4" thickBot="1" x14ac:dyDescent="0.35">
      <c r="A19" s="106"/>
      <c r="B19" s="22" t="s">
        <v>62</v>
      </c>
      <c r="C19" s="77">
        <v>0.53333333333333333</v>
      </c>
      <c r="D19" s="118"/>
      <c r="E19" s="135"/>
    </row>
    <row r="20" spans="1:5" ht="52.5" customHeight="1" x14ac:dyDescent="0.3">
      <c r="A20" s="123" t="s">
        <v>28</v>
      </c>
      <c r="B20" s="101" t="s">
        <v>2</v>
      </c>
      <c r="C20" s="102">
        <v>0.68333333333333335</v>
      </c>
      <c r="D20" s="117">
        <v>0.63333333333333341</v>
      </c>
      <c r="E20" s="135">
        <v>0.628</v>
      </c>
    </row>
    <row r="21" spans="1:5" ht="77.25" customHeight="1" x14ac:dyDescent="0.3">
      <c r="A21" s="105"/>
      <c r="B21" s="21" t="s">
        <v>3</v>
      </c>
      <c r="C21" s="76">
        <v>0.66666666666666663</v>
      </c>
      <c r="D21" s="119"/>
      <c r="E21" s="135"/>
    </row>
    <row r="22" spans="1:5" ht="29.4" thickBot="1" x14ac:dyDescent="0.35">
      <c r="A22" s="125"/>
      <c r="B22" s="100" t="s">
        <v>63</v>
      </c>
      <c r="C22" s="122">
        <v>0.55000000000000004</v>
      </c>
      <c r="D22" s="118"/>
      <c r="E22" s="135"/>
    </row>
    <row r="23" spans="1:5" ht="28.8" x14ac:dyDescent="0.3">
      <c r="A23" s="103" t="s">
        <v>106</v>
      </c>
      <c r="B23" s="23" t="s">
        <v>64</v>
      </c>
      <c r="C23" s="104">
        <v>0.7</v>
      </c>
      <c r="D23" s="117">
        <v>0.62777777777777777</v>
      </c>
      <c r="E23" s="135"/>
    </row>
    <row r="24" spans="1:5" ht="28.8" x14ac:dyDescent="0.3">
      <c r="A24" s="105"/>
      <c r="B24" s="21" t="s">
        <v>65</v>
      </c>
      <c r="C24" s="76">
        <v>0.71666666666666667</v>
      </c>
      <c r="D24" s="119"/>
      <c r="E24" s="135"/>
    </row>
    <row r="25" spans="1:5" ht="29.4" thickBot="1" x14ac:dyDescent="0.35">
      <c r="A25" s="106"/>
      <c r="B25" s="22" t="s">
        <v>66</v>
      </c>
      <c r="C25" s="77">
        <v>0.46666666666666667</v>
      </c>
      <c r="D25" s="118"/>
      <c r="E25" s="135"/>
    </row>
    <row r="26" spans="1:5" x14ac:dyDescent="0.3">
      <c r="A26" s="123" t="s">
        <v>26</v>
      </c>
      <c r="B26" s="101" t="s">
        <v>24</v>
      </c>
      <c r="C26" s="102">
        <v>0.53333333333333333</v>
      </c>
      <c r="D26" s="117">
        <v>0.57916666666666661</v>
      </c>
      <c r="E26" s="135">
        <v>0.51100000000000001</v>
      </c>
    </row>
    <row r="27" spans="1:5" ht="43.2" x14ac:dyDescent="0.3">
      <c r="A27" s="105"/>
      <c r="B27" s="21" t="s">
        <v>67</v>
      </c>
      <c r="C27" s="76">
        <v>0.6</v>
      </c>
      <c r="D27" s="119"/>
      <c r="E27" s="135"/>
    </row>
    <row r="28" spans="1:5" ht="28.8" x14ac:dyDescent="0.3">
      <c r="A28" s="105"/>
      <c r="B28" s="21" t="s">
        <v>69</v>
      </c>
      <c r="C28" s="76">
        <v>0.65</v>
      </c>
      <c r="D28" s="119"/>
      <c r="E28" s="135"/>
    </row>
    <row r="29" spans="1:5" ht="28.8" x14ac:dyDescent="0.3">
      <c r="A29" s="105"/>
      <c r="B29" s="21" t="s">
        <v>68</v>
      </c>
      <c r="C29" s="76">
        <v>0.53333333333333333</v>
      </c>
      <c r="D29" s="124"/>
      <c r="E29" s="135"/>
    </row>
    <row r="30" spans="1:5" ht="43.2" x14ac:dyDescent="0.3">
      <c r="A30" s="105" t="s">
        <v>107</v>
      </c>
      <c r="B30" s="21" t="s">
        <v>70</v>
      </c>
      <c r="C30" s="76">
        <v>0.23333333333333334</v>
      </c>
      <c r="D30" s="126">
        <v>0.4777777777777778</v>
      </c>
      <c r="E30" s="135"/>
    </row>
    <row r="31" spans="1:5" ht="43.2" x14ac:dyDescent="0.3">
      <c r="A31" s="105"/>
      <c r="B31" s="21" t="s">
        <v>72</v>
      </c>
      <c r="C31" s="76">
        <v>0.5</v>
      </c>
      <c r="D31" s="119"/>
      <c r="E31" s="135"/>
    </row>
    <row r="32" spans="1:5" ht="28.8" x14ac:dyDescent="0.3">
      <c r="A32" s="105"/>
      <c r="B32" s="21" t="s">
        <v>73</v>
      </c>
      <c r="C32" s="76">
        <v>0.7</v>
      </c>
      <c r="D32" s="124"/>
      <c r="E32" s="135"/>
    </row>
    <row r="33" spans="1:5" ht="43.2" x14ac:dyDescent="0.3">
      <c r="A33" s="105" t="s">
        <v>108</v>
      </c>
      <c r="B33" s="21" t="s">
        <v>74</v>
      </c>
      <c r="C33" s="76">
        <v>0.25</v>
      </c>
      <c r="D33" s="126">
        <v>0.33333333333333337</v>
      </c>
      <c r="E33" s="135"/>
    </row>
    <row r="34" spans="1:5" ht="43.8" thickBot="1" x14ac:dyDescent="0.35">
      <c r="A34" s="125"/>
      <c r="B34" s="100" t="s">
        <v>75</v>
      </c>
      <c r="C34" s="122">
        <v>0.41666666666666669</v>
      </c>
      <c r="D34" s="118"/>
      <c r="E34" s="135"/>
    </row>
    <row r="35" spans="1:5" ht="28.8" x14ac:dyDescent="0.3">
      <c r="A35" s="103" t="s">
        <v>109</v>
      </c>
      <c r="B35" s="23" t="s">
        <v>76</v>
      </c>
      <c r="C35" s="104">
        <v>0.78333333333333333</v>
      </c>
      <c r="D35" s="117">
        <v>0.62777777777777777</v>
      </c>
      <c r="E35" s="135"/>
    </row>
    <row r="36" spans="1:5" ht="28.8" x14ac:dyDescent="0.3">
      <c r="A36" s="105"/>
      <c r="B36" s="21" t="s">
        <v>77</v>
      </c>
      <c r="C36" s="76">
        <v>0.6</v>
      </c>
      <c r="D36" s="119"/>
      <c r="E36" s="135"/>
    </row>
    <row r="37" spans="1:5" ht="29.4" thickBot="1" x14ac:dyDescent="0.35">
      <c r="A37" s="106"/>
      <c r="B37" s="22" t="s">
        <v>78</v>
      </c>
      <c r="C37" s="77">
        <v>0.5</v>
      </c>
      <c r="D37" s="118"/>
      <c r="E37" s="135"/>
    </row>
    <row r="38" spans="1:5" ht="28.8" x14ac:dyDescent="0.3">
      <c r="A38" s="123" t="s">
        <v>110</v>
      </c>
      <c r="B38" s="101" t="s">
        <v>79</v>
      </c>
      <c r="C38" s="102">
        <v>0.4</v>
      </c>
      <c r="D38" s="117">
        <v>0.3666666666666667</v>
      </c>
      <c r="E38" s="135"/>
    </row>
    <row r="39" spans="1:5" ht="28.8" x14ac:dyDescent="0.3">
      <c r="A39" s="105"/>
      <c r="B39" s="21" t="s">
        <v>80</v>
      </c>
      <c r="C39" s="76">
        <v>0.2</v>
      </c>
      <c r="D39" s="119"/>
      <c r="E39" s="135"/>
    </row>
    <row r="40" spans="1:5" ht="29.4" thickBot="1" x14ac:dyDescent="0.35">
      <c r="A40" s="125"/>
      <c r="B40" s="100" t="s">
        <v>81</v>
      </c>
      <c r="C40" s="122">
        <v>0.5</v>
      </c>
      <c r="D40" s="118"/>
      <c r="E40" s="135"/>
    </row>
    <row r="41" spans="1:5" x14ac:dyDescent="0.3">
      <c r="A41" s="103" t="s">
        <v>111</v>
      </c>
      <c r="B41" s="23" t="s">
        <v>82</v>
      </c>
      <c r="C41" s="104">
        <v>0.6166666666666667</v>
      </c>
      <c r="D41" s="117">
        <v>0.5</v>
      </c>
      <c r="E41" s="135"/>
    </row>
    <row r="42" spans="1:5" ht="15" thickBot="1" x14ac:dyDescent="0.35">
      <c r="A42" s="106"/>
      <c r="B42" s="22" t="s">
        <v>83</v>
      </c>
      <c r="C42" s="77">
        <v>0.38333333333333336</v>
      </c>
      <c r="D42" s="118"/>
      <c r="E42" s="135"/>
    </row>
    <row r="43" spans="1:5" ht="28.8" x14ac:dyDescent="0.3">
      <c r="A43" s="123" t="s">
        <v>112</v>
      </c>
      <c r="B43" s="101" t="s">
        <v>84</v>
      </c>
      <c r="C43" s="102">
        <v>0.6</v>
      </c>
      <c r="D43" s="117">
        <v>0.56666666666666665</v>
      </c>
      <c r="E43" s="135"/>
    </row>
    <row r="44" spans="1:5" ht="43.8" thickBot="1" x14ac:dyDescent="0.35">
      <c r="A44" s="125"/>
      <c r="B44" s="100" t="s">
        <v>131</v>
      </c>
      <c r="C44" s="122">
        <v>0.53333333333333333</v>
      </c>
      <c r="D44" s="118"/>
      <c r="E44" s="135"/>
    </row>
    <row r="45" spans="1:5" x14ac:dyDescent="0.3">
      <c r="A45" s="103" t="s">
        <v>113</v>
      </c>
      <c r="B45" s="108" t="s">
        <v>85</v>
      </c>
      <c r="C45" s="104">
        <v>0.46666666666666667</v>
      </c>
      <c r="D45" s="117">
        <v>0.48333333333333334</v>
      </c>
      <c r="E45" s="135"/>
    </row>
    <row r="46" spans="1:5" ht="15" thickBot="1" x14ac:dyDescent="0.35">
      <c r="A46" s="106"/>
      <c r="B46" s="109" t="s">
        <v>86</v>
      </c>
      <c r="C46" s="77">
        <v>0.5</v>
      </c>
      <c r="D46" s="118"/>
      <c r="E46" s="135"/>
    </row>
    <row r="47" spans="1:5" x14ac:dyDescent="0.3">
      <c r="A47" s="123" t="s">
        <v>114</v>
      </c>
      <c r="B47" s="101" t="s">
        <v>87</v>
      </c>
      <c r="C47" s="102">
        <v>0.05</v>
      </c>
      <c r="D47" s="117">
        <v>4.1666666666666671E-2</v>
      </c>
      <c r="E47" s="135"/>
    </row>
    <row r="48" spans="1:5" ht="15" thickBot="1" x14ac:dyDescent="0.35">
      <c r="A48" s="125"/>
      <c r="B48" s="100" t="s">
        <v>88</v>
      </c>
      <c r="C48" s="122">
        <v>3.3333333333333333E-2</v>
      </c>
      <c r="D48" s="118"/>
      <c r="E48" s="135"/>
    </row>
    <row r="49" spans="1:5" ht="15" thickBot="1" x14ac:dyDescent="0.35">
      <c r="A49" s="110" t="s">
        <v>115</v>
      </c>
      <c r="B49" s="49" t="s">
        <v>89</v>
      </c>
      <c r="C49" s="111">
        <v>0.75</v>
      </c>
      <c r="D49" s="131">
        <v>0.75</v>
      </c>
      <c r="E49" s="136"/>
    </row>
    <row r="50" spans="1:5" ht="28.8" x14ac:dyDescent="0.3">
      <c r="A50" s="123" t="s">
        <v>116</v>
      </c>
      <c r="B50" s="101" t="s">
        <v>90</v>
      </c>
      <c r="C50" s="102">
        <v>0.53333333333333333</v>
      </c>
      <c r="D50" s="117">
        <v>0.44166666666666665</v>
      </c>
      <c r="E50" s="135"/>
    </row>
    <row r="51" spans="1:5" ht="43.8" thickBot="1" x14ac:dyDescent="0.35">
      <c r="A51" s="125"/>
      <c r="B51" s="100" t="s">
        <v>91</v>
      </c>
      <c r="C51" s="122">
        <v>0.35</v>
      </c>
      <c r="D51" s="118"/>
      <c r="E51" s="135"/>
    </row>
    <row r="52" spans="1:5" x14ac:dyDescent="0.3">
      <c r="A52" s="103" t="s">
        <v>117</v>
      </c>
      <c r="B52" s="108" t="s">
        <v>92</v>
      </c>
      <c r="C52" s="104">
        <v>0.1</v>
      </c>
      <c r="D52" s="117">
        <v>0.28333333333333333</v>
      </c>
      <c r="E52" s="135"/>
    </row>
    <row r="53" spans="1:5" ht="15" thickBot="1" x14ac:dyDescent="0.35">
      <c r="A53" s="106"/>
      <c r="B53" s="109" t="s">
        <v>93</v>
      </c>
      <c r="C53" s="77">
        <v>0.46666666666666667</v>
      </c>
      <c r="D53" s="118"/>
      <c r="E53" s="135"/>
    </row>
    <row r="54" spans="1:5" ht="43.8" thickBot="1" x14ac:dyDescent="0.35">
      <c r="A54" s="127" t="s">
        <v>118</v>
      </c>
      <c r="B54" s="128" t="s">
        <v>94</v>
      </c>
      <c r="C54" s="129">
        <v>0.55000000000000004</v>
      </c>
      <c r="D54" s="132">
        <v>0.55000000000000004</v>
      </c>
      <c r="E54" s="136"/>
    </row>
    <row r="55" spans="1:5" x14ac:dyDescent="0.3">
      <c r="A55" s="103" t="s">
        <v>119</v>
      </c>
      <c r="B55" s="108" t="s">
        <v>95</v>
      </c>
      <c r="C55" s="104">
        <v>0.71666666666666667</v>
      </c>
      <c r="D55" s="117">
        <v>0.68333333333333335</v>
      </c>
      <c r="E55" s="135"/>
    </row>
    <row r="56" spans="1:5" ht="15" thickBot="1" x14ac:dyDescent="0.35">
      <c r="A56" s="106"/>
      <c r="B56" s="109" t="s">
        <v>96</v>
      </c>
      <c r="C56" s="77">
        <v>0.65</v>
      </c>
      <c r="D56" s="118"/>
      <c r="E56" s="135"/>
    </row>
    <row r="57" spans="1:5" x14ac:dyDescent="0.3">
      <c r="A57" s="123" t="s">
        <v>120</v>
      </c>
      <c r="B57" s="107" t="s">
        <v>97</v>
      </c>
      <c r="C57" s="102">
        <v>0</v>
      </c>
      <c r="D57" s="117">
        <v>0</v>
      </c>
      <c r="E57" s="135"/>
    </row>
    <row r="58" spans="1:5" x14ac:dyDescent="0.3">
      <c r="A58" s="105"/>
      <c r="B58" s="99" t="s">
        <v>98</v>
      </c>
      <c r="C58" s="76">
        <v>0</v>
      </c>
      <c r="D58" s="124"/>
      <c r="E58" s="135"/>
    </row>
    <row r="59" spans="1:5" x14ac:dyDescent="0.3">
      <c r="A59" s="113" t="s">
        <v>121</v>
      </c>
      <c r="B59" s="99" t="s">
        <v>99</v>
      </c>
      <c r="C59" s="76">
        <v>3.3333333333333333E-2</v>
      </c>
      <c r="D59" s="73">
        <v>3.3333333333333333E-2</v>
      </c>
      <c r="E59" s="136"/>
    </row>
    <row r="60" spans="1:5" ht="15" thickBot="1" x14ac:dyDescent="0.35">
      <c r="A60" s="120" t="s">
        <v>122</v>
      </c>
      <c r="B60" s="121" t="s">
        <v>100</v>
      </c>
      <c r="C60" s="122">
        <v>0.35</v>
      </c>
      <c r="D60" s="74">
        <v>0.35</v>
      </c>
      <c r="E60" s="136"/>
    </row>
    <row r="61" spans="1:5" ht="15" thickBot="1" x14ac:dyDescent="0.35">
      <c r="A61" s="110" t="s">
        <v>123</v>
      </c>
      <c r="B61" s="112" t="s">
        <v>101</v>
      </c>
      <c r="C61" s="111">
        <v>6.6666666666666666E-2</v>
      </c>
      <c r="D61" s="131">
        <v>6.6666666666666666E-2</v>
      </c>
      <c r="E61" s="136"/>
    </row>
    <row r="62" spans="1:5" ht="29.4" thickBot="1" x14ac:dyDescent="0.35">
      <c r="A62" s="114" t="s">
        <v>124</v>
      </c>
      <c r="B62" s="115" t="s">
        <v>103</v>
      </c>
      <c r="C62" s="116">
        <v>0.45</v>
      </c>
      <c r="D62" s="133">
        <v>0.45</v>
      </c>
      <c r="E62" s="137"/>
    </row>
  </sheetData>
  <mergeCells count="57">
    <mergeCell ref="E47:E48"/>
    <mergeCell ref="E50:E51"/>
    <mergeCell ref="E52:E53"/>
    <mergeCell ref="E55:E56"/>
    <mergeCell ref="E57:E58"/>
    <mergeCell ref="E35:E37"/>
    <mergeCell ref="E38:E40"/>
    <mergeCell ref="E41:E42"/>
    <mergeCell ref="E43:E44"/>
    <mergeCell ref="E45:E46"/>
    <mergeCell ref="E20:E22"/>
    <mergeCell ref="E23:E25"/>
    <mergeCell ref="E26:E29"/>
    <mergeCell ref="E30:E32"/>
    <mergeCell ref="E33:E34"/>
    <mergeCell ref="D33:D34"/>
    <mergeCell ref="D30:D32"/>
    <mergeCell ref="D26:D29"/>
    <mergeCell ref="D23:D25"/>
    <mergeCell ref="D20:D22"/>
    <mergeCell ref="D45:D46"/>
    <mergeCell ref="D43:D44"/>
    <mergeCell ref="D41:D42"/>
    <mergeCell ref="D38:D40"/>
    <mergeCell ref="D35:D37"/>
    <mergeCell ref="D57:D58"/>
    <mergeCell ref="D55:D56"/>
    <mergeCell ref="D52:D53"/>
    <mergeCell ref="D50:D51"/>
    <mergeCell ref="D47:D48"/>
    <mergeCell ref="A47:A48"/>
    <mergeCell ref="A50:A51"/>
    <mergeCell ref="A52:A53"/>
    <mergeCell ref="A55:A56"/>
    <mergeCell ref="A57:A58"/>
    <mergeCell ref="A35:A37"/>
    <mergeCell ref="A38:A40"/>
    <mergeCell ref="A41:A42"/>
    <mergeCell ref="A43:A44"/>
    <mergeCell ref="A45:A46"/>
    <mergeCell ref="A20:A22"/>
    <mergeCell ref="A23:A25"/>
    <mergeCell ref="A26:A29"/>
    <mergeCell ref="A30:A32"/>
    <mergeCell ref="A33:A34"/>
    <mergeCell ref="D9:D11"/>
    <mergeCell ref="D15:D19"/>
    <mergeCell ref="D12:D14"/>
    <mergeCell ref="D2:D8"/>
    <mergeCell ref="E2:E8"/>
    <mergeCell ref="E9:E11"/>
    <mergeCell ref="E12:E14"/>
    <mergeCell ref="E15:E19"/>
    <mergeCell ref="A9:A11"/>
    <mergeCell ref="A2:A8"/>
    <mergeCell ref="A12:A14"/>
    <mergeCell ref="A15:A19"/>
  </mergeCells>
  <phoneticPr fontId="8" type="noConversion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"/>
  <sheetViews>
    <sheetView workbookViewId="0">
      <selection activeCell="F15" sqref="F15"/>
    </sheetView>
  </sheetViews>
  <sheetFormatPr defaultRowHeight="14.4" x14ac:dyDescent="0.3"/>
  <cols>
    <col min="1" max="1" width="4.77734375" style="157" customWidth="1"/>
    <col min="2" max="2" width="75.21875" style="16" customWidth="1"/>
    <col min="3" max="3" width="8.21875" style="1" customWidth="1"/>
  </cols>
  <sheetData>
    <row r="1" spans="1:37" s="1" customFormat="1" ht="28.8" x14ac:dyDescent="0.3">
      <c r="A1" s="154" t="s">
        <v>141</v>
      </c>
      <c r="B1" s="91" t="s">
        <v>39</v>
      </c>
      <c r="C1" s="92" t="s">
        <v>40</v>
      </c>
    </row>
    <row r="2" spans="1:37" s="18" customFormat="1" ht="28.8" x14ac:dyDescent="0.3">
      <c r="A2" s="9">
        <v>26</v>
      </c>
      <c r="B2" s="155" t="s">
        <v>18</v>
      </c>
      <c r="C2" s="179">
        <v>0.88524590163934425</v>
      </c>
    </row>
    <row r="3" spans="1:37" s="18" customFormat="1" x14ac:dyDescent="0.3">
      <c r="A3" s="9">
        <v>4</v>
      </c>
      <c r="B3" s="155" t="s">
        <v>29</v>
      </c>
      <c r="C3" s="179">
        <v>0.83606557377049184</v>
      </c>
    </row>
    <row r="4" spans="1:37" s="18" customFormat="1" ht="28.8" x14ac:dyDescent="0.3">
      <c r="A4" s="9">
        <v>28</v>
      </c>
      <c r="B4" s="155" t="s">
        <v>34</v>
      </c>
      <c r="C4" s="179">
        <v>0.83606557377049184</v>
      </c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</row>
    <row r="5" spans="1:37" s="18" customFormat="1" ht="28.8" x14ac:dyDescent="0.3">
      <c r="A5" s="9">
        <v>5</v>
      </c>
      <c r="B5" s="155" t="s">
        <v>140</v>
      </c>
      <c r="C5" s="179">
        <v>0.80327868852459017</v>
      </c>
    </row>
    <row r="6" spans="1:37" s="18" customFormat="1" x14ac:dyDescent="0.3">
      <c r="A6" s="9">
        <v>12</v>
      </c>
      <c r="B6" s="155" t="s">
        <v>11</v>
      </c>
      <c r="C6" s="179">
        <v>0.80327868852459017</v>
      </c>
    </row>
    <row r="7" spans="1:37" s="18" customFormat="1" x14ac:dyDescent="0.3">
      <c r="A7" s="9">
        <v>10</v>
      </c>
      <c r="B7" s="155" t="s">
        <v>9</v>
      </c>
      <c r="C7" s="179">
        <v>0.76229508196721307</v>
      </c>
    </row>
    <row r="8" spans="1:37" s="18" customFormat="1" x14ac:dyDescent="0.3">
      <c r="A8" s="9">
        <v>9</v>
      </c>
      <c r="B8" s="155" t="s">
        <v>128</v>
      </c>
      <c r="C8" s="179">
        <v>0.70491803278688525</v>
      </c>
    </row>
    <row r="9" spans="1:37" s="18" customFormat="1" x14ac:dyDescent="0.3">
      <c r="A9" s="9">
        <v>17</v>
      </c>
      <c r="B9" s="156" t="s">
        <v>14</v>
      </c>
      <c r="C9" s="179">
        <v>0.67213114754098358</v>
      </c>
    </row>
    <row r="10" spans="1:37" s="18" customFormat="1" ht="28.8" x14ac:dyDescent="0.3">
      <c r="A10" s="9">
        <v>1</v>
      </c>
      <c r="B10" s="155" t="s">
        <v>127</v>
      </c>
      <c r="C10" s="179">
        <v>0.66393442622950816</v>
      </c>
    </row>
    <row r="11" spans="1:37" s="18" customFormat="1" x14ac:dyDescent="0.3">
      <c r="A11" s="9">
        <v>6</v>
      </c>
      <c r="B11" s="155" t="s">
        <v>48</v>
      </c>
      <c r="C11" s="179">
        <v>0.63934426229508201</v>
      </c>
    </row>
    <row r="12" spans="1:37" s="18" customFormat="1" ht="28.8" x14ac:dyDescent="0.3">
      <c r="A12" s="9">
        <v>27</v>
      </c>
      <c r="B12" s="155" t="s">
        <v>33</v>
      </c>
      <c r="C12" s="179">
        <v>0.60655737704918034</v>
      </c>
    </row>
    <row r="13" spans="1:37" s="18" customFormat="1" x14ac:dyDescent="0.3">
      <c r="A13" s="9">
        <v>14</v>
      </c>
      <c r="B13" s="155" t="s">
        <v>30</v>
      </c>
      <c r="C13" s="179">
        <v>0.5901639344262295</v>
      </c>
    </row>
    <row r="14" spans="1:37" s="18" customFormat="1" ht="28.8" x14ac:dyDescent="0.3">
      <c r="A14" s="9">
        <v>24</v>
      </c>
      <c r="B14" s="155" t="s">
        <v>32</v>
      </c>
      <c r="C14" s="179">
        <v>0.5901639344262295</v>
      </c>
    </row>
    <row r="15" spans="1:37" s="18" customFormat="1" ht="43.2" x14ac:dyDescent="0.3">
      <c r="A15" s="9">
        <v>2</v>
      </c>
      <c r="B15" s="155" t="s">
        <v>36</v>
      </c>
      <c r="C15" s="179">
        <v>0.58196721311475408</v>
      </c>
    </row>
    <row r="16" spans="1:37" s="18" customFormat="1" x14ac:dyDescent="0.3">
      <c r="A16" s="9">
        <v>11</v>
      </c>
      <c r="B16" s="155" t="s">
        <v>10</v>
      </c>
      <c r="C16" s="179">
        <v>0.55737704918032782</v>
      </c>
    </row>
    <row r="17" spans="1:3" s="18" customFormat="1" ht="28.8" x14ac:dyDescent="0.3">
      <c r="A17" s="9">
        <v>8</v>
      </c>
      <c r="B17" s="155" t="s">
        <v>8</v>
      </c>
      <c r="C17" s="179">
        <v>0.49180327868852458</v>
      </c>
    </row>
    <row r="18" spans="1:3" s="18" customFormat="1" x14ac:dyDescent="0.3">
      <c r="A18" s="9">
        <v>3</v>
      </c>
      <c r="B18" s="155" t="s">
        <v>7</v>
      </c>
      <c r="C18" s="179">
        <v>0.44262295081967212</v>
      </c>
    </row>
    <row r="19" spans="1:3" s="18" customFormat="1" x14ac:dyDescent="0.3">
      <c r="A19" s="9">
        <v>13</v>
      </c>
      <c r="B19" s="155" t="s">
        <v>12</v>
      </c>
      <c r="C19" s="179">
        <v>0.37704918032786883</v>
      </c>
    </row>
    <row r="20" spans="1:3" s="18" customFormat="1" ht="28.8" x14ac:dyDescent="0.3">
      <c r="A20" s="9">
        <v>21</v>
      </c>
      <c r="B20" s="155" t="s">
        <v>37</v>
      </c>
      <c r="C20" s="179">
        <v>0.34426229508196721</v>
      </c>
    </row>
    <row r="21" spans="1:3" s="18" customFormat="1" x14ac:dyDescent="0.3">
      <c r="A21" s="9">
        <v>22</v>
      </c>
      <c r="B21" s="155" t="s">
        <v>20</v>
      </c>
      <c r="C21" s="179">
        <v>0.31147540983606559</v>
      </c>
    </row>
    <row r="22" spans="1:3" s="18" customFormat="1" ht="28.8" x14ac:dyDescent="0.3">
      <c r="A22" s="9">
        <v>20</v>
      </c>
      <c r="B22" s="155" t="s">
        <v>129</v>
      </c>
      <c r="C22" s="179">
        <v>0.30327868852459017</v>
      </c>
    </row>
    <row r="23" spans="1:3" s="18" customFormat="1" ht="28.8" x14ac:dyDescent="0.3">
      <c r="A23" s="9">
        <v>29</v>
      </c>
      <c r="B23" s="155" t="s">
        <v>35</v>
      </c>
      <c r="C23" s="179">
        <v>0.27868852459016391</v>
      </c>
    </row>
    <row r="24" spans="1:3" s="18" customFormat="1" x14ac:dyDescent="0.3">
      <c r="A24" s="9">
        <v>18</v>
      </c>
      <c r="B24" s="155" t="s">
        <v>15</v>
      </c>
      <c r="C24" s="179">
        <v>0.22950819672131148</v>
      </c>
    </row>
    <row r="25" spans="1:3" s="18" customFormat="1" x14ac:dyDescent="0.3">
      <c r="A25" s="9">
        <v>19</v>
      </c>
      <c r="B25" s="155" t="s">
        <v>16</v>
      </c>
      <c r="C25" s="179">
        <v>0.18032786885245902</v>
      </c>
    </row>
    <row r="26" spans="1:3" s="18" customFormat="1" x14ac:dyDescent="0.3">
      <c r="A26" s="9">
        <v>16</v>
      </c>
      <c r="B26" s="155" t="s">
        <v>13</v>
      </c>
      <c r="C26" s="179">
        <v>0.11475409836065574</v>
      </c>
    </row>
    <row r="27" spans="1:3" s="18" customFormat="1" x14ac:dyDescent="0.3">
      <c r="A27" s="9">
        <v>30</v>
      </c>
      <c r="B27" s="155" t="s">
        <v>19</v>
      </c>
      <c r="C27" s="179">
        <v>0.11475409836065574</v>
      </c>
    </row>
    <row r="28" spans="1:3" s="18" customFormat="1" ht="28.8" x14ac:dyDescent="0.3">
      <c r="A28" s="9">
        <v>23</v>
      </c>
      <c r="B28" s="155" t="s">
        <v>17</v>
      </c>
      <c r="C28" s="179">
        <v>9.8360655737704916E-2</v>
      </c>
    </row>
    <row r="29" spans="1:3" s="18" customFormat="1" x14ac:dyDescent="0.3">
      <c r="A29" s="9">
        <v>25</v>
      </c>
      <c r="B29" s="155" t="s">
        <v>130</v>
      </c>
      <c r="C29" s="179">
        <v>8.1967213114754092E-2</v>
      </c>
    </row>
    <row r="30" spans="1:3" s="18" customFormat="1" ht="28.8" x14ac:dyDescent="0.3">
      <c r="A30" s="9">
        <v>7</v>
      </c>
      <c r="B30" s="155" t="s">
        <v>49</v>
      </c>
      <c r="C30" s="179">
        <v>6.5573770491803282E-2</v>
      </c>
    </row>
    <row r="31" spans="1:3" s="18" customFormat="1" ht="15" thickBot="1" x14ac:dyDescent="0.35">
      <c r="A31" s="50">
        <v>15</v>
      </c>
      <c r="B31" s="158" t="s">
        <v>31</v>
      </c>
      <c r="C31" s="181">
        <v>2.4590163934426229E-2</v>
      </c>
    </row>
  </sheetData>
  <sortState xmlns:xlrd2="http://schemas.microsoft.com/office/spreadsheetml/2017/richdata2" ref="A2:C31">
    <sortCondition descending="1" ref="C2:C31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F4D70-07E3-4410-80AA-29374F346971}">
  <dimension ref="A1:C26"/>
  <sheetViews>
    <sheetView workbookViewId="0">
      <selection activeCell="C26" sqref="A1:C26"/>
    </sheetView>
  </sheetViews>
  <sheetFormatPr defaultRowHeight="14.4" x14ac:dyDescent="0.3"/>
  <cols>
    <col min="1" max="1" width="15.44140625" style="178" customWidth="1"/>
    <col min="2" max="3" width="12" style="178" customWidth="1"/>
  </cols>
  <sheetData>
    <row r="1" spans="1:3" ht="35.4" customHeight="1" x14ac:dyDescent="0.3">
      <c r="A1" s="168" t="s">
        <v>43</v>
      </c>
      <c r="B1" s="169" t="s">
        <v>136</v>
      </c>
      <c r="C1" s="170" t="s">
        <v>137</v>
      </c>
    </row>
    <row r="2" spans="1:3" ht="21" customHeight="1" x14ac:dyDescent="0.3">
      <c r="A2" s="171" t="s">
        <v>115</v>
      </c>
      <c r="B2" s="172">
        <v>0.75</v>
      </c>
      <c r="C2" s="173"/>
    </row>
    <row r="3" spans="1:3" ht="21" customHeight="1" x14ac:dyDescent="0.3">
      <c r="A3" s="171" t="s">
        <v>119</v>
      </c>
      <c r="B3" s="174">
        <v>0.68333333333333335</v>
      </c>
      <c r="C3" s="173"/>
    </row>
    <row r="4" spans="1:3" ht="21" customHeight="1" x14ac:dyDescent="0.3">
      <c r="A4" s="171" t="s">
        <v>28</v>
      </c>
      <c r="B4" s="174">
        <v>0.63333333333333341</v>
      </c>
      <c r="C4" s="173">
        <v>0.628</v>
      </c>
    </row>
    <row r="5" spans="1:3" ht="21" customHeight="1" x14ac:dyDescent="0.3">
      <c r="A5" s="171" t="s">
        <v>106</v>
      </c>
      <c r="B5" s="174">
        <v>0.62777777777777777</v>
      </c>
      <c r="C5" s="173"/>
    </row>
    <row r="6" spans="1:3" ht="21" customHeight="1" x14ac:dyDescent="0.3">
      <c r="A6" s="171" t="s">
        <v>109</v>
      </c>
      <c r="B6" s="174">
        <v>0.62777777777777777</v>
      </c>
      <c r="C6" s="173"/>
    </row>
    <row r="7" spans="1:3" ht="21" customHeight="1" x14ac:dyDescent="0.3">
      <c r="A7" s="171" t="s">
        <v>26</v>
      </c>
      <c r="B7" s="174">
        <v>0.57916666666666661</v>
      </c>
      <c r="C7" s="173">
        <v>0.51100000000000001</v>
      </c>
    </row>
    <row r="8" spans="1:3" ht="21" customHeight="1" x14ac:dyDescent="0.3">
      <c r="A8" s="171" t="s">
        <v>112</v>
      </c>
      <c r="B8" s="174">
        <v>0.56666666666666665</v>
      </c>
      <c r="C8" s="173"/>
    </row>
    <row r="9" spans="1:3" ht="21" customHeight="1" x14ac:dyDescent="0.3">
      <c r="A9" s="171" t="s">
        <v>118</v>
      </c>
      <c r="B9" s="172">
        <v>0.55000000000000004</v>
      </c>
      <c r="C9" s="173"/>
    </row>
    <row r="10" spans="1:3" ht="21" customHeight="1" x14ac:dyDescent="0.3">
      <c r="A10" s="171" t="s">
        <v>25</v>
      </c>
      <c r="B10" s="174">
        <v>0.54285714285714293</v>
      </c>
      <c r="C10" s="173">
        <v>0.61699999999999999</v>
      </c>
    </row>
    <row r="11" spans="1:3" ht="21" customHeight="1" x14ac:dyDescent="0.3">
      <c r="A11" s="171" t="s">
        <v>105</v>
      </c>
      <c r="B11" s="174">
        <v>0.5</v>
      </c>
      <c r="C11" s="173"/>
    </row>
    <row r="12" spans="1:3" ht="21" customHeight="1" x14ac:dyDescent="0.3">
      <c r="A12" s="171" t="s">
        <v>111</v>
      </c>
      <c r="B12" s="174">
        <v>0.5</v>
      </c>
      <c r="C12" s="173"/>
    </row>
    <row r="13" spans="1:3" ht="21" customHeight="1" x14ac:dyDescent="0.3">
      <c r="A13" s="171" t="s">
        <v>113</v>
      </c>
      <c r="B13" s="174">
        <v>0.48333333333333334</v>
      </c>
      <c r="C13" s="173"/>
    </row>
    <row r="14" spans="1:3" ht="21" customHeight="1" x14ac:dyDescent="0.3">
      <c r="A14" s="171" t="s">
        <v>104</v>
      </c>
      <c r="B14" s="174">
        <v>0.4777777777777778</v>
      </c>
      <c r="C14" s="173"/>
    </row>
    <row r="15" spans="1:3" ht="21" customHeight="1" x14ac:dyDescent="0.3">
      <c r="A15" s="171" t="s">
        <v>107</v>
      </c>
      <c r="B15" s="174">
        <v>0.4777777777777778</v>
      </c>
      <c r="C15" s="173"/>
    </row>
    <row r="16" spans="1:3" ht="21" customHeight="1" x14ac:dyDescent="0.3">
      <c r="A16" s="171" t="s">
        <v>27</v>
      </c>
      <c r="B16" s="174">
        <v>0.46666666666666667</v>
      </c>
      <c r="C16" s="173">
        <v>0.53900000000000003</v>
      </c>
    </row>
    <row r="17" spans="1:3" ht="21" customHeight="1" x14ac:dyDescent="0.3">
      <c r="A17" s="171" t="s">
        <v>124</v>
      </c>
      <c r="B17" s="172">
        <v>0.45</v>
      </c>
      <c r="C17" s="173"/>
    </row>
    <row r="18" spans="1:3" ht="21" customHeight="1" x14ac:dyDescent="0.3">
      <c r="A18" s="171" t="s">
        <v>116</v>
      </c>
      <c r="B18" s="174">
        <v>0.44166666666666665</v>
      </c>
      <c r="C18" s="173"/>
    </row>
    <row r="19" spans="1:3" ht="21" customHeight="1" x14ac:dyDescent="0.3">
      <c r="A19" s="171" t="s">
        <v>110</v>
      </c>
      <c r="B19" s="174">
        <v>0.3666666666666667</v>
      </c>
      <c r="C19" s="173"/>
    </row>
    <row r="20" spans="1:3" ht="21" customHeight="1" x14ac:dyDescent="0.3">
      <c r="A20" s="171" t="s">
        <v>122</v>
      </c>
      <c r="B20" s="172">
        <v>0.35</v>
      </c>
      <c r="C20" s="173"/>
    </row>
    <row r="21" spans="1:3" ht="21" customHeight="1" x14ac:dyDescent="0.3">
      <c r="A21" s="171" t="s">
        <v>108</v>
      </c>
      <c r="B21" s="174">
        <v>0.33333333333333337</v>
      </c>
      <c r="C21" s="173"/>
    </row>
    <row r="22" spans="1:3" ht="21" customHeight="1" x14ac:dyDescent="0.3">
      <c r="A22" s="171" t="s">
        <v>117</v>
      </c>
      <c r="B22" s="174">
        <v>0.28333333333333333</v>
      </c>
      <c r="C22" s="173"/>
    </row>
    <row r="23" spans="1:3" ht="21" customHeight="1" x14ac:dyDescent="0.3">
      <c r="A23" s="171" t="s">
        <v>123</v>
      </c>
      <c r="B23" s="172">
        <v>6.6666666666666666E-2</v>
      </c>
      <c r="C23" s="173"/>
    </row>
    <row r="24" spans="1:3" ht="21" customHeight="1" x14ac:dyDescent="0.3">
      <c r="A24" s="171" t="s">
        <v>114</v>
      </c>
      <c r="B24" s="174">
        <v>4.1666666666666671E-2</v>
      </c>
      <c r="C24" s="173"/>
    </row>
    <row r="25" spans="1:3" ht="21" customHeight="1" x14ac:dyDescent="0.3">
      <c r="A25" s="171" t="s">
        <v>121</v>
      </c>
      <c r="B25" s="172">
        <v>3.3333333333333333E-2</v>
      </c>
      <c r="C25" s="173"/>
    </row>
    <row r="26" spans="1:3" ht="21" customHeight="1" thickBot="1" x14ac:dyDescent="0.35">
      <c r="A26" s="175" t="s">
        <v>120</v>
      </c>
      <c r="B26" s="176">
        <v>0</v>
      </c>
      <c r="C26" s="177"/>
    </row>
  </sheetData>
  <sortState xmlns:xlrd2="http://schemas.microsoft.com/office/spreadsheetml/2017/richdata2" ref="A2:C26">
    <sortCondition descending="1" ref="B2:B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Petra - svi podaci</vt:lpstr>
      <vt:lpstr>Rangiranje preduzeća</vt:lpstr>
      <vt:lpstr>Poređenje 2025 - 2021 - 2019</vt:lpstr>
      <vt:lpstr>Prosek gradova i opština</vt:lpstr>
      <vt:lpstr>Indikatori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dcterms:created xsi:type="dcterms:W3CDTF">2019-04-09T07:36:28Z</dcterms:created>
  <dcterms:modified xsi:type="dcterms:W3CDTF">2025-05-28T08:08:27Z</dcterms:modified>
</cp:coreProperties>
</file>